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IR\Emissions_Data\Mobile-MOVES\MOVES\GHG\GHG Webpage\2022 Webpage files\"/>
    </mc:Choice>
  </mc:AlternateContent>
  <xr:revisionPtr revIDLastSave="0" documentId="13_ncr:1_{4B7D4EE0-A966-436B-B646-828DAF9B0474}" xr6:coauthVersionLast="45" xr6:coauthVersionMax="45" xr10:uidLastSave="{00000000-0000-0000-0000-000000000000}"/>
  <bookViews>
    <workbookView xWindow="300" yWindow="8430" windowWidth="19230" windowHeight="5970" tabRatio="810" xr2:uid="{00000000-000D-0000-FFFF-FFFF00000000}"/>
  </bookViews>
  <sheets>
    <sheet name="README INFO" sheetId="8" r:id="rId1"/>
    <sheet name="Gasoline by County Road Type" sheetId="2" r:id="rId2"/>
    <sheet name="Gasohol by County" sheetId="6" r:id="rId3"/>
    <sheet name="Gasohol by Source Type" sheetId="5" r:id="rId4"/>
    <sheet name="Gasohol County Source Type" sheetId="7" r:id="rId5"/>
    <sheet name="2_Results_ConvE10_Qry" sheetId="1" r:id="rId6"/>
    <sheet name="SourceUseType" sheetId="3" r:id="rId7"/>
    <sheet name="FuelType" sheetId="4" r:id="rId8"/>
  </sheets>
  <calcPr calcId="191029"/>
  <pivotCaches>
    <pivotCache cacheId="0" r:id="rId9"/>
    <pivotCache cacheId="1" r:id="rId10"/>
    <pivotCache cacheId="2" r:id="rId11"/>
    <pivotCache cacheId="3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2" i="1"/>
  <c r="E21" i="6"/>
  <c r="E6" i="6"/>
  <c r="E20" i="6"/>
  <c r="E18" i="6"/>
  <c r="E17" i="6"/>
  <c r="E16" i="6"/>
  <c r="E19" i="6"/>
  <c r="E14" i="6"/>
  <c r="E9" i="6"/>
  <c r="E15" i="6"/>
  <c r="E13" i="6"/>
  <c r="E12" i="6"/>
  <c r="E11" i="6"/>
  <c r="E10" i="6"/>
  <c r="E8" i="6"/>
  <c r="E7" i="6"/>
  <c r="E5" i="6"/>
  <c r="G18" i="6" l="1"/>
  <c r="G7" i="6"/>
  <c r="G19" i="6"/>
  <c r="G10" i="6"/>
  <c r="G15" i="6"/>
  <c r="G8" i="6"/>
  <c r="G20" i="6"/>
  <c r="G6" i="6"/>
  <c r="G11" i="6"/>
  <c r="G12" i="6"/>
  <c r="G16" i="6"/>
  <c r="G14" i="6"/>
  <c r="G5" i="6"/>
  <c r="G9" i="6"/>
  <c r="G13" i="6"/>
  <c r="G17" i="6"/>
  <c r="G21" i="6"/>
  <c r="H12" i="6" l="1"/>
  <c r="H7" i="6"/>
  <c r="H17" i="6"/>
  <c r="H20" i="6"/>
  <c r="H11" i="6"/>
  <c r="H6" i="6"/>
  <c r="H13" i="6"/>
  <c r="H8" i="6"/>
  <c r="H15" i="6"/>
  <c r="H14" i="6"/>
  <c r="H10" i="6"/>
  <c r="H9" i="6"/>
  <c r="H5" i="6"/>
  <c r="H16" i="6"/>
  <c r="H19" i="6"/>
  <c r="H18" i="6"/>
</calcChain>
</file>

<file path=xl/sharedStrings.xml><?xml version="1.0" encoding="utf-8"?>
<sst xmlns="http://schemas.openxmlformats.org/spreadsheetml/2006/main" count="2901" uniqueCount="95">
  <si>
    <t>yearID</t>
  </si>
  <si>
    <t>countyID</t>
  </si>
  <si>
    <t>countyName</t>
  </si>
  <si>
    <t>sourceTypeID</t>
  </si>
  <si>
    <t>sourceTypeName</t>
  </si>
  <si>
    <t>roadTypeID</t>
  </si>
  <si>
    <t>roadDesc</t>
  </si>
  <si>
    <t>Gasohol (E10) Gallons</t>
  </si>
  <si>
    <t>Conv Gasoline Gallons</t>
  </si>
  <si>
    <t>Ethanol Gallons</t>
  </si>
  <si>
    <t>Androscoggin County</t>
  </si>
  <si>
    <t>Motorcycle</t>
  </si>
  <si>
    <t>Off-Network</t>
  </si>
  <si>
    <t>Rural Restricted Access</t>
  </si>
  <si>
    <t>Rural Unrestricted Access</t>
  </si>
  <si>
    <t>Urban Restricted Access</t>
  </si>
  <si>
    <t>Urban Unrestricted Access</t>
  </si>
  <si>
    <t>Passenger Car</t>
  </si>
  <si>
    <t>Passenger Truck</t>
  </si>
  <si>
    <t>Light Commercial Truck</t>
  </si>
  <si>
    <t>Transit Bus</t>
  </si>
  <si>
    <t>School Bus</t>
  </si>
  <si>
    <t>Refuse Truck</t>
  </si>
  <si>
    <t>Single Unit Short-haul Truck</t>
  </si>
  <si>
    <t>Single Unit Long-haul Truck</t>
  </si>
  <si>
    <t>Motor Home</t>
  </si>
  <si>
    <t>Combination Short-haul Truck</t>
  </si>
  <si>
    <t>Aroostook County</t>
  </si>
  <si>
    <t>Cumberland County</t>
  </si>
  <si>
    <t>Franklin County</t>
  </si>
  <si>
    <t>Hancock County</t>
  </si>
  <si>
    <t>Kennebec County</t>
  </si>
  <si>
    <t>Knox County</t>
  </si>
  <si>
    <t>Lincoln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</si>
  <si>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</si>
  <si>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</si>
  <si>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</si>
  <si>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</si>
  <si>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</si>
  <si>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</si>
  <si>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Washington County</t>
  </si>
  <si>
    <t>York County</t>
  </si>
  <si>
    <t>Vol % Conv Gasoline</t>
  </si>
  <si>
    <t>Vol% Ethanol (E10)</t>
  </si>
  <si>
    <t>Row Labels</t>
  </si>
  <si>
    <t>Sum of Gasohol (E10) Gallons</t>
  </si>
  <si>
    <t>Grand Total</t>
  </si>
  <si>
    <t>Sum of Conv Gasoline Gallons</t>
  </si>
  <si>
    <t>Sum of Ethanol Gallons</t>
  </si>
  <si>
    <t>(All)</t>
  </si>
  <si>
    <t>HPMSVtypeID</t>
  </si>
  <si>
    <t>HPMSVtypeName</t>
  </si>
  <si>
    <t>Motorcycles</t>
  </si>
  <si>
    <t>Light Duty Vehicles</t>
  </si>
  <si>
    <t>Intercity Bus</t>
  </si>
  <si>
    <t>Buses</t>
  </si>
  <si>
    <t>Single Unit Trucks</t>
  </si>
  <si>
    <t>Combination Trucks</t>
  </si>
  <si>
    <t>Combination Long-haul Truck</t>
  </si>
  <si>
    <t>fuelTypeID</t>
  </si>
  <si>
    <t>defaultFormulationID</t>
  </si>
  <si>
    <t>fuelTypeDesc</t>
  </si>
  <si>
    <t>humidityCorrectionCoeff</t>
  </si>
  <si>
    <t>humidityCorrectionCoeffCV</t>
  </si>
  <si>
    <t>fuelDensity</t>
  </si>
  <si>
    <t>subjectToEvapCalculations</t>
  </si>
  <si>
    <t>Gasoline</t>
  </si>
  <si>
    <t>NULL</t>
  </si>
  <si>
    <t>Y</t>
  </si>
  <si>
    <t>Diesel Fuel</t>
  </si>
  <si>
    <t>N</t>
  </si>
  <si>
    <t>Compressed Natural Gas (CNG)</t>
  </si>
  <si>
    <t>Liquefied Petroleum Gas (LPG)</t>
  </si>
  <si>
    <t>Ethanol (E-85)</t>
  </si>
  <si>
    <t>Electricity</t>
  </si>
  <si>
    <t>&lt;----Filter by source types here</t>
  </si>
  <si>
    <t>Column Labels</t>
  </si>
  <si>
    <t>MTCO2</t>
  </si>
  <si>
    <t>MMTCO2</t>
  </si>
  <si>
    <t>Calculations for Gasohol Consumption</t>
  </si>
  <si>
    <t>Percentage of Total</t>
  </si>
  <si>
    <t>Conversion Factor
 MT to MMT</t>
  </si>
  <si>
    <t>Gasohol (E10) Emissions Factor
(MTCO2/gal)</t>
  </si>
  <si>
    <t>&lt;----Filter by road types here</t>
  </si>
  <si>
    <t>Note: This is the DOE Gasohol emissions factor used at the start of the TWG.</t>
  </si>
  <si>
    <t>The recommended EF from 40 CFR Part 98 is .008475 MTCO2/gal.</t>
  </si>
  <si>
    <t>Updated 02/2/2022 Denise E. Cormier Maine Department of Environmental Protection</t>
  </si>
  <si>
    <t>These are the 2017 Gasoline fuel consumption results for Maine.  This data was generated</t>
  </si>
  <si>
    <t>from the Motor Vehicle Emission Simulator Model (MOVES) to estimate emissions for</t>
  </si>
  <si>
    <t xml:space="preserve">greehhouse gases as it applies to the "Onroad" transportation sector. </t>
  </si>
  <si>
    <t>We are making this data available with pivot tables that allow you to filter the data</t>
  </si>
  <si>
    <t xml:space="preserve">to look at consumption results at the county level by the source type and road type classes.  </t>
  </si>
  <si>
    <t xml:space="preserve">These worksheets are password protected to protect the data from getting lost or changed by mistake.  </t>
  </si>
  <si>
    <t xml:space="preserve">If you need to use it in another fashion simply copy the contents of each worksheet into a blank worksheet.  </t>
  </si>
  <si>
    <t xml:space="preserve">This will allow you to use the data as you wish.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</si>
</sst>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4" borderId="0"/>
    <xf numFmtId="0" fontId="4" fillId="4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4" fillId="4" borderId="0" xfId="2" applyProtection="1">
      <protection locked="0"/>
    </xf>
    <xf numFmtId="0" fontId="5" fillId="4" borderId="0" xfId="1" applyProtection="1"/>
    <xf numFmtId="0" fontId="0" fillId="0" borderId="0" xfId="0" applyAlignment="1" applyProtection="1"/>
    <xf numFmtId="0" fontId="0" fillId="0" borderId="0" xfId="0" pivotButton="1" applyProtection="1"/>
    <xf numFmtId="0" fontId="0" fillId="0" borderId="0" xfId="0" applyProtection="1"/>
    <xf numFmtId="0" fontId="0" fillId="0" borderId="0" xfId="0" pivotButton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6" fillId="0" borderId="0" xfId="0" applyFo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right" wrapText="1"/>
    </xf>
    <xf numFmtId="0" fontId="0" fillId="0" borderId="0" xfId="0" applyBorder="1" applyAlignment="1" applyProtection="1">
      <alignment horizontal="right"/>
    </xf>
    <xf numFmtId="3" fontId="0" fillId="0" borderId="0" xfId="0" applyNumberFormat="1" applyProtection="1"/>
    <xf numFmtId="9" fontId="0" fillId="0" borderId="0" xfId="3" applyNumberFormat="1" applyFont="1" applyProtection="1"/>
    <xf numFmtId="0" fontId="0" fillId="0" borderId="0" xfId="0" applyBorder="1" applyProtection="1"/>
    <xf numFmtId="3" fontId="0" fillId="0" borderId="0" xfId="0" applyNumberFormat="1" applyBorder="1" applyProtection="1"/>
    <xf numFmtId="9" fontId="0" fillId="0" borderId="0" xfId="3" applyNumberFormat="1" applyFont="1" applyBorder="1" applyProtection="1"/>
    <xf numFmtId="0" fontId="0" fillId="0" borderId="5" xfId="0" applyBorder="1" applyProtection="1"/>
    <xf numFmtId="3" fontId="0" fillId="0" borderId="5" xfId="0" applyNumberFormat="1" applyBorder="1" applyProtection="1"/>
    <xf numFmtId="9" fontId="0" fillId="0" borderId="5" xfId="3" applyNumberFormat="1" applyFont="1" applyBorder="1" applyProtection="1"/>
    <xf numFmtId="0" fontId="0" fillId="0" borderId="0" xfId="0" applyAlignment="1" applyProtection="1">
      <alignment horizontal="left" indent="1"/>
    </xf>
    <xf numFmtId="0" fontId="7" fillId="0" borderId="0" xfId="0" applyFont="1" applyProtection="1"/>
    <xf numFmtId="0" fontId="8" fillId="0" borderId="0" xfId="0" applyFont="1" applyProtection="1"/>
  </cellXfs>
  <cellStyles count="4">
    <cellStyle name="Normal" xfId="0" builtinId="0"/>
    <cellStyle name="Normal 2" xfId="1" xr:uid="{DDC3F1D2-DABC-4BFB-8F43-2D53F33A2325}"/>
    <cellStyle name="Normal 4" xfId="2" xr:uid="{3F9CA04D-D731-4A26-9D0B-B6FD8FC404E8}"/>
    <cellStyle name="Percent" xfId="3" builtinId="5"/>
  </cellStyles>
  <dxfs count="165">
    <dxf>
      <numFmt numFmtId="164" formatCode="_(* #,##0_);_(* \(#,##0\);_(* &quot;-&quot;??_);_(@_)"/>
    </dxf>
    <dxf>
      <numFmt numFmtId="164" formatCode="_(* #,##0_);_(* \(#,##0\);_(* &quot;-&quot;??_);_(@_)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numFmt numFmtId="164" formatCode="_(* #,##0_);_(* \(#,##0\);_(* &quot;-&quot;??_);_(@_)"/>
    </dxf>
    <dxf>
      <numFmt numFmtId="164" formatCode="_(* #,##0_);_(* \(#,##0\);_(* &quot;-&quot;??_);_(@_)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numFmt numFmtId="164" formatCode="_(* #,##0_);_(* \(#,##0\);_(* &quot;-&quot;??_);_(@_)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numFmt numFmtId="164" formatCode="_(* #,##0_);_(* \(#,##0\);_(* &quot;-&quot;??_);_(@_)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numFmt numFmtId="164" formatCode="_(* #,##0_);_(* \(#,##0\);_(* &quot;-&quot;??_);_(@_)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numFmt numFmtId="164" formatCode="_(* #,##0_);_(* \(#,##0\);_(* &quot;-&quot;??_);_(@_)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numFmt numFmtId="164" formatCode="_(* #,##0_);_(* \(#,##0\);_(* &quot;-&quot;??_);_(@_)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numFmt numFmtId="164" formatCode="_(* #,##0_);_(* \(#,##0\);_(* &quot;-&quot;??_);_(@_)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numFmt numFmtId="164" formatCode="_(* #,##0_);_(* \(#,##0\);_(* &quot;-&quot;??_);_(@_)"/>
    </dxf>
    <dxf>
      <alignment wrapText="1"/>
    </dxf>
    <dxf>
      <alignment wrapText="1"/>
    </dxf>
    <dxf>
      <alignment wrapText="1"/>
    </dxf>
    <dxf>
      <alignment horizontal="right"/>
    </dxf>
    <dxf>
      <alignment horizontal="right"/>
    </dxf>
    <dxf>
      <alignment horizontal="right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mier, Denise E" refreshedDate="43839.65882650463" createdVersion="6" refreshedVersion="6" minRefreshableVersion="3" recordCount="880" xr:uid="{D753A7A3-D54D-4F94-BE17-B41DC9B34D56}">
  <cacheSource type="worksheet">
    <worksheetSource ref="A1:L881" sheet="2_Results_ConvE10_Qry"/>
  </cacheSource>
  <cacheFields count="12">
    <cacheField name="yearID" numFmtId="0">
      <sharedItems containsSemiMixedTypes="0" containsString="0" containsNumber="1" containsInteger="1" minValue="2017" maxValue="2017"/>
    </cacheField>
    <cacheField name="countyID" numFmtId="0">
      <sharedItems containsSemiMixedTypes="0" containsString="0" containsNumber="1" containsInteger="1" minValue="23001" maxValue="23031"/>
    </cacheField>
    <cacheField name="countyName" numFmtId="0">
      <sharedItems count="16">
        <s v="Androscoggin County"/>
        <s v="Aroostook County"/>
        <s v="Cumberland County"/>
        <s v="Franklin County"/>
        <s v="Hancock County"/>
        <s v="Kennebec County"/>
        <s v="Knox County"/>
        <s v="Lincoln County"/>
        <s v="Oxford County"/>
        <s v="Penobscot County"/>
        <s v="Piscataquis County"/>
        <s v="Sagadahoc County"/>
        <s v="Somerset County"/>
        <s v="Waldo County"/>
        <s v="Washington County"/>
        <s v="York County"/>
      </sharedItems>
    </cacheField>
    <cacheField name="sourceTypeID" numFmtId="0">
      <sharedItems containsSemiMixedTypes="0" containsString="0" containsNumber="1" containsInteger="1" minValue="11" maxValue="61" count="11">
        <n v="11"/>
        <n v="21"/>
        <n v="31"/>
        <n v="32"/>
        <n v="42"/>
        <n v="43"/>
        <n v="51"/>
        <n v="52"/>
        <n v="53"/>
        <n v="54"/>
        <n v="61"/>
      </sharedItems>
    </cacheField>
    <cacheField name="sourceTypeName" numFmtId="0">
      <sharedItems count="11">
        <s v="Motorcycle"/>
        <s v="Passenger Car"/>
        <s v="Passenger Truck"/>
        <s v="Light Commercial Truck"/>
        <s v="Transit Bus"/>
        <s v="School Bus"/>
        <s v="Refuse Truck"/>
        <s v="Single Unit Short-haul Truck"/>
        <s v="Single Unit Long-haul Truck"/>
        <s v="Motor Home"/>
        <s v="Combination Short-haul Truck"/>
      </sharedItems>
    </cacheField>
    <cacheField name="roadTypeID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roadDesc" numFmtId="0">
      <sharedItems count="5">
        <s v="Off-Network"/>
        <s v="Rural Restricted Access"/>
        <s v="Rural Unrestricted Access"/>
        <s v="Urban Restricted Access"/>
        <s v="Urban Unrestricted Access"/>
      </sharedItems>
    </cacheField>
    <cacheField name="Gasohol (E10) Gallons" numFmtId="0">
      <sharedItems containsSemiMixedTypes="0" containsString="0" containsNumber="1" minValue="0" maxValue="32777530.5472688"/>
    </cacheField>
    <cacheField name="Conv Gasoline Gallons" numFmtId="0">
      <sharedItems containsSemiMixedTypes="0" containsString="0" containsNumber="1" minValue="0" maxValue="29588028.850751899"/>
    </cacheField>
    <cacheField name="Ethanol Gallons" numFmtId="0">
      <sharedItems containsSemiMixedTypes="0" containsString="0" containsNumber="1" minValue="0" maxValue="3189501.6965168701"/>
    </cacheField>
    <cacheField name="Vol % Conv Gasoline" numFmtId="0">
      <sharedItems containsMixedTypes="1" containsNumber="1" minValue="0.90268658423723014" maxValue="0.90269810616926349"/>
    </cacheField>
    <cacheField name="Vol% Ethanol (E10)" numFmtId="0">
      <sharedItems containsMixedTypes="1" containsNumber="1" minValue="9.7301893830740296E-2" maxValue="9.731341576277184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mier, Denise E" refreshedDate="43855.84171296296" createdVersion="6" refreshedVersion="6" minRefreshableVersion="3" recordCount="880" xr:uid="{1366B555-F3B2-43D3-845B-EDE89B90307D}">
  <cacheSource type="worksheet">
    <worksheetSource ref="A1:L881" sheet="2_Results_ConvE10_Qry"/>
  </cacheSource>
  <cacheFields count="12">
    <cacheField name="yearID" numFmtId="0">
      <sharedItems containsSemiMixedTypes="0" containsString="0" containsNumber="1" containsInteger="1" minValue="2017" maxValue="2017"/>
    </cacheField>
    <cacheField name="countyID" numFmtId="0">
      <sharedItems containsSemiMixedTypes="0" containsString="0" containsNumber="1" containsInteger="1" minValue="23001" maxValue="23031"/>
    </cacheField>
    <cacheField name="countyName" numFmtId="0">
      <sharedItems/>
    </cacheField>
    <cacheField name="sourceTypeID" numFmtId="0">
      <sharedItems containsSemiMixedTypes="0" containsString="0" containsNumber="1" containsInteger="1" minValue="11" maxValue="61"/>
    </cacheField>
    <cacheField name="sourceTypeName" numFmtId="0">
      <sharedItems count="11">
        <s v="Motorcycle"/>
        <s v="Passenger Car"/>
        <s v="Passenger Truck"/>
        <s v="Light Commercial Truck"/>
        <s v="Transit Bus"/>
        <s v="School Bus"/>
        <s v="Refuse Truck"/>
        <s v="Single Unit Short-haul Truck"/>
        <s v="Single Unit Long-haul Truck"/>
        <s v="Motor Home"/>
        <s v="Combination Short-haul Truck"/>
      </sharedItems>
    </cacheField>
    <cacheField name="roadTypeID" numFmtId="0">
      <sharedItems containsSemiMixedTypes="0" containsString="0" containsNumber="1" containsInteger="1" minValue="1" maxValue="5"/>
    </cacheField>
    <cacheField name="roadDesc" numFmtId="0">
      <sharedItems/>
    </cacheField>
    <cacheField name="Gasohol (E10) Gallons" numFmtId="0">
      <sharedItems containsSemiMixedTypes="0" containsString="0" containsNumber="1" minValue="0" maxValue="32777530.5472688"/>
    </cacheField>
    <cacheField name="Conv Gasoline Gallons" numFmtId="0">
      <sharedItems containsSemiMixedTypes="0" containsString="0" containsNumber="1" minValue="0" maxValue="29588028.850751899"/>
    </cacheField>
    <cacheField name="Ethanol Gallons" numFmtId="0">
      <sharedItems containsSemiMixedTypes="0" containsString="0" containsNumber="1" minValue="0" maxValue="3189501.6965168701"/>
    </cacheField>
    <cacheField name="Vol % Conv Gasoline" numFmtId="0">
      <sharedItems containsMixedTypes="1" containsNumber="1" minValue="0.90268658423723014" maxValue="0.90269810616926349"/>
    </cacheField>
    <cacheField name="Vol% Ethanol (E10)" numFmtId="0">
      <sharedItems containsMixedTypes="1" containsNumber="1" minValue="9.7301893830740296E-2" maxValue="9.731341576277184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mier, Denise E" refreshedDate="43855.842247222223" createdVersion="6" refreshedVersion="6" minRefreshableVersion="3" recordCount="880" xr:uid="{670EA1F6-A25F-4054-919C-C6F5C183CD7D}">
  <cacheSource type="worksheet">
    <worksheetSource ref="A1:L881" sheet="2_Results_ConvE10_Qry"/>
  </cacheSource>
  <cacheFields count="12">
    <cacheField name="yearID" numFmtId="0">
      <sharedItems containsSemiMixedTypes="0" containsString="0" containsNumber="1" containsInteger="1" minValue="2017" maxValue="2017"/>
    </cacheField>
    <cacheField name="countyID" numFmtId="0">
      <sharedItems containsSemiMixedTypes="0" containsString="0" containsNumber="1" containsInteger="1" minValue="23001" maxValue="23031"/>
    </cacheField>
    <cacheField name="countyName" numFmtId="0">
      <sharedItems count="16">
        <s v="Androscoggin County"/>
        <s v="Aroostook County"/>
        <s v="Cumberland County"/>
        <s v="Franklin County"/>
        <s v="Hancock County"/>
        <s v="Kennebec County"/>
        <s v="Knox County"/>
        <s v="Lincoln County"/>
        <s v="Oxford County"/>
        <s v="Penobscot County"/>
        <s v="Piscataquis County"/>
        <s v="Sagadahoc County"/>
        <s v="Somerset County"/>
        <s v="Waldo County"/>
        <s v="Washington County"/>
        <s v="York County"/>
      </sharedItems>
    </cacheField>
    <cacheField name="sourceTypeID" numFmtId="0">
      <sharedItems containsSemiMixedTypes="0" containsString="0" containsNumber="1" containsInteger="1" minValue="11" maxValue="61"/>
    </cacheField>
    <cacheField name="sourceTypeName" numFmtId="0">
      <sharedItems count="11">
        <s v="Motorcycle"/>
        <s v="Passenger Car"/>
        <s v="Passenger Truck"/>
        <s v="Light Commercial Truck"/>
        <s v="Transit Bus"/>
        <s v="School Bus"/>
        <s v="Refuse Truck"/>
        <s v="Single Unit Short-haul Truck"/>
        <s v="Single Unit Long-haul Truck"/>
        <s v="Motor Home"/>
        <s v="Combination Short-haul Truck"/>
      </sharedItems>
    </cacheField>
    <cacheField name="roadTypeID" numFmtId="0">
      <sharedItems containsSemiMixedTypes="0" containsString="0" containsNumber="1" containsInteger="1" minValue="1" maxValue="5"/>
    </cacheField>
    <cacheField name="roadDesc" numFmtId="0">
      <sharedItems count="5">
        <s v="Off-Network"/>
        <s v="Rural Restricted Access"/>
        <s v="Rural Unrestricted Access"/>
        <s v="Urban Restricted Access"/>
        <s v="Urban Unrestricted Access"/>
      </sharedItems>
    </cacheField>
    <cacheField name="Gasohol (E10) Gallons" numFmtId="0">
      <sharedItems containsSemiMixedTypes="0" containsString="0" containsNumber="1" minValue="0" maxValue="32777530.5472688"/>
    </cacheField>
    <cacheField name="Conv Gasoline Gallons" numFmtId="0">
      <sharedItems containsSemiMixedTypes="0" containsString="0" containsNumber="1" minValue="0" maxValue="29588028.850751899"/>
    </cacheField>
    <cacheField name="Ethanol Gallons" numFmtId="0">
      <sharedItems containsSemiMixedTypes="0" containsString="0" containsNumber="1" minValue="0" maxValue="3189501.6965168701"/>
    </cacheField>
    <cacheField name="Vol % Conv Gasoline" numFmtId="0">
      <sharedItems containsMixedTypes="1" containsNumber="1" minValue="0.90268658423723014" maxValue="0.90269810616926349"/>
    </cacheField>
    <cacheField name="Vol% Ethanol (E10)" numFmtId="0">
      <sharedItems containsMixedTypes="1" containsNumber="1" minValue="9.7301893830740296E-2" maxValue="9.731341576277184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mier, Denise E" refreshedDate="43855.887703472225" createdVersion="6" refreshedVersion="6" minRefreshableVersion="3" recordCount="880" xr:uid="{E42C3B58-8BBB-465F-9258-C34BE70A6C18}">
  <cacheSource type="worksheet">
    <worksheetSource ref="A1:L881" sheet="2_Results_ConvE10_Qry"/>
  </cacheSource>
  <cacheFields count="12">
    <cacheField name="yearID" numFmtId="0">
      <sharedItems containsSemiMixedTypes="0" containsString="0" containsNumber="1" containsInteger="1" minValue="2017" maxValue="2017"/>
    </cacheField>
    <cacheField name="countyID" numFmtId="0">
      <sharedItems containsSemiMixedTypes="0" containsString="0" containsNumber="1" containsInteger="1" minValue="23001" maxValue="23031"/>
    </cacheField>
    <cacheField name="countyName" numFmtId="0">
      <sharedItems count="16">
        <s v="Androscoggin County"/>
        <s v="Aroostook County"/>
        <s v="Cumberland County"/>
        <s v="Franklin County"/>
        <s v="Hancock County"/>
        <s v="Kennebec County"/>
        <s v="Knox County"/>
        <s v="Lincoln County"/>
        <s v="Oxford County"/>
        <s v="Penobscot County"/>
        <s v="Piscataquis County"/>
        <s v="Sagadahoc County"/>
        <s v="Somerset County"/>
        <s v="Waldo County"/>
        <s v="Washington County"/>
        <s v="York County"/>
      </sharedItems>
    </cacheField>
    <cacheField name="sourceTypeID" numFmtId="0">
      <sharedItems containsSemiMixedTypes="0" containsString="0" containsNumber="1" containsInteger="1" minValue="11" maxValue="61"/>
    </cacheField>
    <cacheField name="sourceTypeName" numFmtId="0">
      <sharedItems count="11">
        <s v="Motorcycle"/>
        <s v="Passenger Car"/>
        <s v="Passenger Truck"/>
        <s v="Light Commercial Truck"/>
        <s v="Transit Bus"/>
        <s v="School Bus"/>
        <s v="Refuse Truck"/>
        <s v="Single Unit Short-haul Truck"/>
        <s v="Single Unit Long-haul Truck"/>
        <s v="Motor Home"/>
        <s v="Combination Short-haul Truck"/>
      </sharedItems>
    </cacheField>
    <cacheField name="roadTypeID" numFmtId="0">
      <sharedItems containsSemiMixedTypes="0" containsString="0" containsNumber="1" containsInteger="1" minValue="1" maxValue="5"/>
    </cacheField>
    <cacheField name="roadDesc" numFmtId="0">
      <sharedItems/>
    </cacheField>
    <cacheField name="Gasohol (E10) Gallons" numFmtId="0">
      <sharedItems containsSemiMixedTypes="0" containsString="0" containsNumber="1" minValue="0" maxValue="32777530.5472688"/>
    </cacheField>
    <cacheField name="Conv Gasoline Gallons" numFmtId="0">
      <sharedItems containsSemiMixedTypes="0" containsString="0" containsNumber="1" minValue="0" maxValue="29588028.850751899"/>
    </cacheField>
    <cacheField name="Ethanol Gallons" numFmtId="0">
      <sharedItems containsSemiMixedTypes="0" containsString="0" containsNumber="1" minValue="0" maxValue="3189501.6965168701"/>
    </cacheField>
    <cacheField name="Vol % Conv Gasoline" numFmtId="0">
      <sharedItems containsMixedTypes="1" containsNumber="1" minValue="0.90268658423723014" maxValue="0.90269810616926349"/>
    </cacheField>
    <cacheField name="Vol% Ethanol (E10)" numFmtId="0">
      <sharedItems containsMixedTypes="1" containsNumber="1" minValue="9.7301893830740296E-2" maxValue="9.731341576277184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0">
  <r>
    <n v="2017"/>
    <n v="23001"/>
    <x v="0"/>
    <x v="0"/>
    <x v="0"/>
    <x v="0"/>
    <x v="0"/>
    <n v="12855.6022327431"/>
    <n v="11604.663676153699"/>
    <n v="1250.9385565893899"/>
    <n v="0.90269311900431459"/>
    <n v="9.7306880995684589E-2"/>
  </r>
  <r>
    <n v="2017"/>
    <n v="23001"/>
    <x v="0"/>
    <x v="0"/>
    <x v="0"/>
    <x v="1"/>
    <x v="1"/>
    <n v="0"/>
    <n v="0"/>
    <n v="0"/>
    <e v="#DIV/0!"/>
    <e v="#DIV/0!"/>
  </r>
  <r>
    <n v="2017"/>
    <n v="23001"/>
    <x v="0"/>
    <x v="0"/>
    <x v="0"/>
    <x v="2"/>
    <x v="2"/>
    <n v="113859.953379117"/>
    <n v="102780.253024661"/>
    <n v="11079.700354455599"/>
    <n v="0.9026901028356813"/>
    <n v="9.7309897164315207E-2"/>
  </r>
  <r>
    <n v="2017"/>
    <n v="23001"/>
    <x v="0"/>
    <x v="0"/>
    <x v="0"/>
    <x v="3"/>
    <x v="3"/>
    <n v="8082.2475147626601"/>
    <n v="7295.7982878548801"/>
    <n v="786.44922690777605"/>
    <n v="0.90269424124028763"/>
    <n v="9.7305758759711855E-2"/>
  </r>
  <r>
    <n v="2017"/>
    <n v="23001"/>
    <x v="0"/>
    <x v="0"/>
    <x v="0"/>
    <x v="4"/>
    <x v="4"/>
    <n v="152166.39067397499"/>
    <n v="137359.19279477699"/>
    <n v="14807.1978791979"/>
    <n v="0.90269074653335735"/>
    <n v="9.7309253466641987E-2"/>
  </r>
  <r>
    <n v="2017"/>
    <n v="23001"/>
    <x v="0"/>
    <x v="1"/>
    <x v="1"/>
    <x v="0"/>
    <x v="0"/>
    <n v="937270.81145630102"/>
    <n v="846071.13522597705"/>
    <n v="91199.676230323996"/>
    <n v="0.90269655779782487"/>
    <n v="9.7303442202175155E-2"/>
  </r>
  <r>
    <n v="2017"/>
    <n v="23001"/>
    <x v="0"/>
    <x v="1"/>
    <x v="1"/>
    <x v="1"/>
    <x v="1"/>
    <n v="0"/>
    <n v="0"/>
    <n v="0"/>
    <e v="#DIV/0!"/>
    <e v="#DIV/0!"/>
  </r>
  <r>
    <n v="2017"/>
    <n v="23001"/>
    <x v="0"/>
    <x v="1"/>
    <x v="1"/>
    <x v="2"/>
    <x v="2"/>
    <n v="4218549.4382793698"/>
    <n v="3808049.0752037"/>
    <n v="410500.36307566799"/>
    <n v="0.90269158413772155"/>
    <n v="9.7308415862277953E-2"/>
  </r>
  <r>
    <n v="2017"/>
    <n v="23001"/>
    <x v="0"/>
    <x v="1"/>
    <x v="1"/>
    <x v="3"/>
    <x v="3"/>
    <n v="1123097.1378275501"/>
    <n v="1013806.36985994"/>
    <n v="109290.767967609"/>
    <n v="0.90268805405468722"/>
    <n v="9.7311945945311853E-2"/>
  </r>
  <r>
    <n v="2017"/>
    <n v="23001"/>
    <x v="0"/>
    <x v="1"/>
    <x v="1"/>
    <x v="4"/>
    <x v="4"/>
    <n v="7118459.0031379098"/>
    <n v="6425776.5471524196"/>
    <n v="692682.45598549396"/>
    <n v="0.90269207764206461"/>
    <n v="9.7307922357935964E-2"/>
  </r>
  <r>
    <n v="2017"/>
    <n v="23001"/>
    <x v="0"/>
    <x v="2"/>
    <x v="2"/>
    <x v="0"/>
    <x v="0"/>
    <n v="1567715.63794831"/>
    <n v="1415159.22835539"/>
    <n v="152556.40959291501"/>
    <n v="0.90268872370720721"/>
    <n v="9.731127629278967E-2"/>
  </r>
  <r>
    <n v="2017"/>
    <n v="23001"/>
    <x v="0"/>
    <x v="2"/>
    <x v="2"/>
    <x v="1"/>
    <x v="1"/>
    <n v="0"/>
    <n v="0"/>
    <n v="0"/>
    <e v="#DIV/0!"/>
    <e v="#DIV/0!"/>
  </r>
  <r>
    <n v="2017"/>
    <n v="23001"/>
    <x v="0"/>
    <x v="2"/>
    <x v="2"/>
    <x v="2"/>
    <x v="2"/>
    <n v="9407120.3972243499"/>
    <n v="8491732.9345982801"/>
    <n v="915387.46262607502"/>
    <n v="0.90269206473681762"/>
    <n v="9.730793526318296E-2"/>
  </r>
  <r>
    <n v="2017"/>
    <n v="23001"/>
    <x v="0"/>
    <x v="2"/>
    <x v="2"/>
    <x v="3"/>
    <x v="3"/>
    <n v="2463978.4792331699"/>
    <n v="2224215.0551513499"/>
    <n v="239763.42408182201"/>
    <n v="0.90269256566054168"/>
    <n v="9.7307434339459112E-2"/>
  </r>
  <r>
    <n v="2017"/>
    <n v="23001"/>
    <x v="0"/>
    <x v="2"/>
    <x v="2"/>
    <x v="4"/>
    <x v="4"/>
    <n v="12934041.9946918"/>
    <n v="11675454.441072401"/>
    <n v="1258587.5536193701"/>
    <n v="0.90269186120348688"/>
    <n v="9.7308138796510874E-2"/>
  </r>
  <r>
    <n v="2017"/>
    <n v="23001"/>
    <x v="0"/>
    <x v="3"/>
    <x v="3"/>
    <x v="0"/>
    <x v="0"/>
    <n v="162609.000272751"/>
    <n v="146785.54201815801"/>
    <n v="15823.458254592901"/>
    <n v="0.90269014489941135"/>
    <n v="9.7309855100588163E-2"/>
  </r>
  <r>
    <n v="2017"/>
    <n v="23001"/>
    <x v="0"/>
    <x v="3"/>
    <x v="3"/>
    <x v="1"/>
    <x v="1"/>
    <n v="0"/>
    <n v="0"/>
    <n v="0"/>
    <e v="#DIV/0!"/>
    <e v="#DIV/0!"/>
  </r>
  <r>
    <n v="2017"/>
    <n v="23001"/>
    <x v="0"/>
    <x v="3"/>
    <x v="3"/>
    <x v="2"/>
    <x v="2"/>
    <n v="901719.88708925201"/>
    <n v="813980.40174682497"/>
    <n v="87739.485342427593"/>
    <n v="0.90269762639299245"/>
    <n v="9.7302373607008136E-2"/>
  </r>
  <r>
    <n v="2017"/>
    <n v="23001"/>
    <x v="0"/>
    <x v="3"/>
    <x v="3"/>
    <x v="3"/>
    <x v="3"/>
    <n v="232707.157429226"/>
    <n v="210063.09028482399"/>
    <n v="22644.067144401899"/>
    <n v="0.90269286344882271"/>
    <n v="9.7307136551176829E-2"/>
  </r>
  <r>
    <n v="2017"/>
    <n v="23001"/>
    <x v="0"/>
    <x v="3"/>
    <x v="3"/>
    <x v="4"/>
    <x v="4"/>
    <n v="1245395.6914033999"/>
    <n v="1124204.3247617199"/>
    <n v="121191.36664168"/>
    <n v="0.90268846481626008"/>
    <n v="9.7311535183739875E-2"/>
  </r>
  <r>
    <n v="2017"/>
    <n v="23001"/>
    <x v="0"/>
    <x v="4"/>
    <x v="4"/>
    <x v="0"/>
    <x v="0"/>
    <n v="33.303836046795197"/>
    <n v="30.063072141653599"/>
    <n v="3.2407639051416601"/>
    <n v="0.9026909722775478"/>
    <n v="9.7309027722454103E-2"/>
  </r>
  <r>
    <n v="2017"/>
    <n v="23001"/>
    <x v="0"/>
    <x v="4"/>
    <x v="4"/>
    <x v="1"/>
    <x v="1"/>
    <n v="0"/>
    <n v="0"/>
    <n v="0"/>
    <e v="#DIV/0!"/>
    <e v="#DIV/0!"/>
  </r>
  <r>
    <n v="2017"/>
    <n v="23001"/>
    <x v="0"/>
    <x v="4"/>
    <x v="4"/>
    <x v="2"/>
    <x v="2"/>
    <n v="1344.2382258416999"/>
    <n v="1213.4298472267301"/>
    <n v="130.80837861497901"/>
    <n v="0.90268958574432467"/>
    <n v="9.7310414255682126E-2"/>
  </r>
  <r>
    <n v="2017"/>
    <n v="23001"/>
    <x v="0"/>
    <x v="4"/>
    <x v="4"/>
    <x v="3"/>
    <x v="3"/>
    <n v="373.78570820452398"/>
    <n v="337.41357046975997"/>
    <n v="36.372137734763797"/>
    <n v="0.90269254030744728"/>
    <n v="9.7307459692552209E-2"/>
  </r>
  <r>
    <n v="2017"/>
    <n v="23001"/>
    <x v="0"/>
    <x v="4"/>
    <x v="4"/>
    <x v="4"/>
    <x v="4"/>
    <n v="1332.3626145703399"/>
    <n v="1202.7140369306801"/>
    <n v="129.648577639656"/>
    <n v="0.90269272327078254"/>
    <n v="9.7307276729214631E-2"/>
  </r>
  <r>
    <n v="2017"/>
    <n v="23001"/>
    <x v="0"/>
    <x v="5"/>
    <x v="5"/>
    <x v="0"/>
    <x v="0"/>
    <n v="221.40424076391599"/>
    <n v="199.85998655850199"/>
    <n v="21.544254205413999"/>
    <n v="0.90269267593484481"/>
    <n v="9.7307324065155118E-2"/>
  </r>
  <r>
    <n v="2017"/>
    <n v="23001"/>
    <x v="0"/>
    <x v="5"/>
    <x v="5"/>
    <x v="1"/>
    <x v="1"/>
    <n v="0"/>
    <n v="0"/>
    <n v="0"/>
    <e v="#DIV/0!"/>
    <e v="#DIV/0!"/>
  </r>
  <r>
    <n v="2017"/>
    <n v="23001"/>
    <x v="0"/>
    <x v="5"/>
    <x v="5"/>
    <x v="2"/>
    <x v="2"/>
    <n v="1780.3211303611699"/>
    <n v="1607.0799577316"/>
    <n v="173.24117262957"/>
    <n v="0.90269105406032846"/>
    <n v="9.7308945939671529E-2"/>
  </r>
  <r>
    <n v="2017"/>
    <n v="23001"/>
    <x v="0"/>
    <x v="5"/>
    <x v="5"/>
    <x v="3"/>
    <x v="3"/>
    <n v="537.09054507520705"/>
    <n v="484.82764376454202"/>
    <n v="52.262901310664702"/>
    <n v="0.90269256871139514"/>
    <n v="9.7307431288604224E-2"/>
  </r>
  <r>
    <n v="2017"/>
    <n v="23001"/>
    <x v="0"/>
    <x v="5"/>
    <x v="5"/>
    <x v="4"/>
    <x v="4"/>
    <n v="1815.2394760028201"/>
    <n v="1638.60371712101"/>
    <n v="176.635758881812"/>
    <n v="0.90269286162134144"/>
    <n v="9.7307138378659619E-2"/>
  </r>
  <r>
    <n v="2017"/>
    <n v="23001"/>
    <x v="0"/>
    <x v="6"/>
    <x v="6"/>
    <x v="0"/>
    <x v="0"/>
    <n v="50.559149830387099"/>
    <n v="45.639389316419802"/>
    <n v="4.9197605139673302"/>
    <n v="0.90269297386384417"/>
    <n v="9.7307026136156508E-2"/>
  </r>
  <r>
    <n v="2017"/>
    <n v="23001"/>
    <x v="0"/>
    <x v="6"/>
    <x v="6"/>
    <x v="1"/>
    <x v="1"/>
    <n v="0"/>
    <n v="0"/>
    <n v="0"/>
    <e v="#DIV/0!"/>
    <e v="#DIV/0!"/>
  </r>
  <r>
    <n v="2017"/>
    <n v="23001"/>
    <x v="0"/>
    <x v="6"/>
    <x v="6"/>
    <x v="2"/>
    <x v="2"/>
    <n v="1375.8165558132901"/>
    <n v="1241.94054431068"/>
    <n v="133.87601150261199"/>
    <n v="0.90269341436767958"/>
    <n v="9.7306585632321821E-2"/>
  </r>
  <r>
    <n v="2017"/>
    <n v="23001"/>
    <x v="0"/>
    <x v="6"/>
    <x v="6"/>
    <x v="3"/>
    <x v="3"/>
    <n v="278.693100450347"/>
    <n v="251.57450324646101"/>
    <n v="27.118597203885901"/>
    <n v="0.90269369008395117"/>
    <n v="9.7306309916048495E-2"/>
  </r>
  <r>
    <n v="2017"/>
    <n v="23001"/>
    <x v="0"/>
    <x v="6"/>
    <x v="6"/>
    <x v="4"/>
    <x v="4"/>
    <n v="1946.86645718246"/>
    <n v="1757.4252870703201"/>
    <n v="189.441170112137"/>
    <n v="0.90269431710981218"/>
    <n v="9.7305682890186346E-2"/>
  </r>
  <r>
    <n v="2017"/>
    <n v="23001"/>
    <x v="0"/>
    <x v="7"/>
    <x v="7"/>
    <x v="0"/>
    <x v="0"/>
    <n v="27127.168684404402"/>
    <n v="24487.529939471799"/>
    <n v="2639.6387449326398"/>
    <n v="0.90269390898689139"/>
    <n v="9.7306091013109913E-2"/>
  </r>
  <r>
    <n v="2017"/>
    <n v="23001"/>
    <x v="0"/>
    <x v="7"/>
    <x v="7"/>
    <x v="1"/>
    <x v="1"/>
    <n v="0"/>
    <n v="0"/>
    <n v="0"/>
    <e v="#DIV/0!"/>
    <e v="#DIV/0!"/>
  </r>
  <r>
    <n v="2017"/>
    <n v="23001"/>
    <x v="0"/>
    <x v="7"/>
    <x v="7"/>
    <x v="2"/>
    <x v="2"/>
    <n v="482898.79082829697"/>
    <n v="435909.11930197501"/>
    <n v="46989.671526321501"/>
    <n v="0.90269250530587897"/>
    <n v="9.7307494694120061E-2"/>
  </r>
  <r>
    <n v="2017"/>
    <n v="23001"/>
    <x v="0"/>
    <x v="7"/>
    <x v="7"/>
    <x v="3"/>
    <x v="3"/>
    <n v="101738.058123999"/>
    <n v="91837.653092723805"/>
    <n v="9900.4050312747604"/>
    <n v="0.90268730095861949"/>
    <n v="9.7312699041376266E-2"/>
  </r>
  <r>
    <n v="2017"/>
    <n v="23001"/>
    <x v="0"/>
    <x v="7"/>
    <x v="7"/>
    <x v="4"/>
    <x v="4"/>
    <n v="669898.33987557504"/>
    <n v="604711.88515061804"/>
    <n v="65186.454724956799"/>
    <n v="0.9026920193039073"/>
    <n v="9.7307980696092394E-2"/>
  </r>
  <r>
    <n v="2017"/>
    <n v="23001"/>
    <x v="0"/>
    <x v="8"/>
    <x v="8"/>
    <x v="0"/>
    <x v="0"/>
    <n v="283.57070414227201"/>
    <n v="255.977462034767"/>
    <n v="27.593242107505301"/>
    <n v="0.90269360796289788"/>
    <n v="9.7306392037103118E-2"/>
  </r>
  <r>
    <n v="2017"/>
    <n v="23001"/>
    <x v="0"/>
    <x v="8"/>
    <x v="8"/>
    <x v="1"/>
    <x v="1"/>
    <n v="0"/>
    <n v="0"/>
    <n v="0"/>
    <e v="#DIV/0!"/>
    <e v="#DIV/0!"/>
  </r>
  <r>
    <n v="2017"/>
    <n v="23001"/>
    <x v="0"/>
    <x v="8"/>
    <x v="8"/>
    <x v="2"/>
    <x v="2"/>
    <n v="3094.6172965342998"/>
    <n v="2793.48134013754"/>
    <n v="301.13595639675901"/>
    <n v="0.9026904048090193"/>
    <n v="9.7309595190980452E-2"/>
  </r>
  <r>
    <n v="2017"/>
    <n v="23001"/>
    <x v="0"/>
    <x v="8"/>
    <x v="8"/>
    <x v="3"/>
    <x v="3"/>
    <n v="663.07576746264397"/>
    <n v="598.55373657308201"/>
    <n v="64.522030889562004"/>
    <n v="0.90269282327046141"/>
    <n v="9.7307176729538702E-2"/>
  </r>
  <r>
    <n v="2017"/>
    <n v="23001"/>
    <x v="0"/>
    <x v="8"/>
    <x v="8"/>
    <x v="4"/>
    <x v="4"/>
    <n v="4172.7338697949499"/>
    <n v="3766.7004648021202"/>
    <n v="406.03340499283598"/>
    <n v="0.90269367334160178"/>
    <n v="9.7306326658399778E-2"/>
  </r>
  <r>
    <n v="2017"/>
    <n v="23001"/>
    <x v="0"/>
    <x v="9"/>
    <x v="9"/>
    <x v="0"/>
    <x v="0"/>
    <n v="1577.11154061613"/>
    <n v="1423.6476404417499"/>
    <n v="153.46390017438401"/>
    <n v="0.9026930586568237"/>
    <n v="9.7306941343178729E-2"/>
  </r>
  <r>
    <n v="2017"/>
    <n v="23001"/>
    <x v="0"/>
    <x v="9"/>
    <x v="9"/>
    <x v="1"/>
    <x v="1"/>
    <n v="0"/>
    <n v="0"/>
    <n v="0"/>
    <e v="#DIV/0!"/>
    <e v="#DIV/0!"/>
  </r>
  <r>
    <n v="2017"/>
    <n v="23001"/>
    <x v="0"/>
    <x v="9"/>
    <x v="9"/>
    <x v="2"/>
    <x v="2"/>
    <n v="18765.3213730184"/>
    <n v="16939.322886495502"/>
    <n v="1825.99848652282"/>
    <n v="0.90269292754301567"/>
    <n v="9.730707245698017E-2"/>
  </r>
  <r>
    <n v="2017"/>
    <n v="23001"/>
    <x v="0"/>
    <x v="9"/>
    <x v="9"/>
    <x v="3"/>
    <x v="3"/>
    <n v="4266.0856208968498"/>
    <n v="3850.9609141669898"/>
    <n v="415.12470672986001"/>
    <n v="0.90269189518925097"/>
    <n v="9.730810481074903E-2"/>
  </r>
  <r>
    <n v="2017"/>
    <n v="23001"/>
    <x v="0"/>
    <x v="9"/>
    <x v="9"/>
    <x v="4"/>
    <x v="4"/>
    <n v="25458.932069799801"/>
    <n v="22981.646757128499"/>
    <n v="2477.2853126712698"/>
    <n v="0.90269484572725123"/>
    <n v="9.7305154272747552E-2"/>
  </r>
  <r>
    <n v="2017"/>
    <n v="23001"/>
    <x v="0"/>
    <x v="10"/>
    <x v="10"/>
    <x v="0"/>
    <x v="0"/>
    <n v="11.9519424375627"/>
    <n v="10.7888689573197"/>
    <n v="1.1630734802429199"/>
    <n v="0.90268749315695507"/>
    <n v="9.7312506843038285E-2"/>
  </r>
  <r>
    <n v="2017"/>
    <n v="23001"/>
    <x v="0"/>
    <x v="10"/>
    <x v="10"/>
    <x v="1"/>
    <x v="1"/>
    <n v="0"/>
    <n v="0"/>
    <n v="0"/>
    <e v="#DIV/0!"/>
    <e v="#DIV/0!"/>
  </r>
  <r>
    <n v="2017"/>
    <n v="23001"/>
    <x v="0"/>
    <x v="10"/>
    <x v="10"/>
    <x v="2"/>
    <x v="2"/>
    <n v="69.985979862505701"/>
    <n v="63.1758169157076"/>
    <n v="6.81016294679812"/>
    <n v="0.90269246840328121"/>
    <n v="9.7307531596719093E-2"/>
  </r>
  <r>
    <n v="2017"/>
    <n v="23001"/>
    <x v="0"/>
    <x v="10"/>
    <x v="10"/>
    <x v="3"/>
    <x v="3"/>
    <n v="66.286322101091201"/>
    <n v="59.836177534555603"/>
    <n v="6.4501445665355597"/>
    <n v="0.9026926768285819"/>
    <n v="9.7307323171417562E-2"/>
  </r>
  <r>
    <n v="2017"/>
    <n v="23001"/>
    <x v="0"/>
    <x v="10"/>
    <x v="10"/>
    <x v="4"/>
    <x v="4"/>
    <n v="74.546029034283904"/>
    <n v="67.292129803501695"/>
    <n v="7.2538992307822099"/>
    <n v="0.90269234559165956"/>
    <n v="9.7307654408340424E-2"/>
  </r>
  <r>
    <n v="2017"/>
    <n v="23003"/>
    <x v="1"/>
    <x v="0"/>
    <x v="0"/>
    <x v="0"/>
    <x v="0"/>
    <n v="8347.1461818079497"/>
    <n v="7534.8993611271198"/>
    <n v="812.24682068083405"/>
    <n v="0.90269167413755524"/>
    <n v="9.7308325862445297E-2"/>
  </r>
  <r>
    <n v="2017"/>
    <n v="23003"/>
    <x v="1"/>
    <x v="0"/>
    <x v="0"/>
    <x v="1"/>
    <x v="1"/>
    <n v="11743.3601458433"/>
    <n v="10600.633559526799"/>
    <n v="1142.72658631646"/>
    <n v="0.90269168516295717"/>
    <n v="9.7308314837039334E-2"/>
  </r>
  <r>
    <n v="2017"/>
    <n v="23003"/>
    <x v="1"/>
    <x v="0"/>
    <x v="0"/>
    <x v="2"/>
    <x v="2"/>
    <n v="214569.01677647699"/>
    <n v="193689.688536186"/>
    <n v="20879.328240291401"/>
    <n v="0.90269178395853111"/>
    <n v="9.730821604147083E-2"/>
  </r>
  <r>
    <n v="2017"/>
    <n v="23003"/>
    <x v="1"/>
    <x v="0"/>
    <x v="0"/>
    <x v="3"/>
    <x v="3"/>
    <n v="0"/>
    <n v="0"/>
    <n v="0"/>
    <e v="#DIV/0!"/>
    <e v="#DIV/0!"/>
  </r>
  <r>
    <n v="2017"/>
    <n v="23003"/>
    <x v="1"/>
    <x v="0"/>
    <x v="0"/>
    <x v="4"/>
    <x v="4"/>
    <n v="8266.1508018087206"/>
    <n v="7461.7840024405205"/>
    <n v="804.36679936820201"/>
    <n v="0.9026914922490652"/>
    <n v="9.7308507750935067E-2"/>
  </r>
  <r>
    <n v="2017"/>
    <n v="23003"/>
    <x v="1"/>
    <x v="1"/>
    <x v="1"/>
    <x v="0"/>
    <x v="0"/>
    <n v="579194.98503731994"/>
    <n v="522834.34688861499"/>
    <n v="56360.638148705497"/>
    <n v="0.90269142585018514"/>
    <n v="9.7308574149815794E-2"/>
  </r>
  <r>
    <n v="2017"/>
    <n v="23003"/>
    <x v="1"/>
    <x v="1"/>
    <x v="1"/>
    <x v="1"/>
    <x v="1"/>
    <n v="598978.67381438997"/>
    <n v="540694.03071535099"/>
    <n v="58284.643099038702"/>
    <n v="0.90269329168620771"/>
    <n v="9.7306708313791818E-2"/>
  </r>
  <r>
    <n v="2017"/>
    <n v="23003"/>
    <x v="1"/>
    <x v="1"/>
    <x v="1"/>
    <x v="2"/>
    <x v="2"/>
    <n v="5187972.1177516105"/>
    <n v="4683141.1841944"/>
    <n v="504830.93355721602"/>
    <n v="0.90269204959104588"/>
    <n v="9.7307950408955207E-2"/>
  </r>
  <r>
    <n v="2017"/>
    <n v="23003"/>
    <x v="1"/>
    <x v="1"/>
    <x v="1"/>
    <x v="3"/>
    <x v="3"/>
    <n v="0"/>
    <n v="0"/>
    <n v="0"/>
    <e v="#DIV/0!"/>
    <e v="#DIV/0!"/>
  </r>
  <r>
    <n v="2017"/>
    <n v="23003"/>
    <x v="1"/>
    <x v="1"/>
    <x v="1"/>
    <x v="4"/>
    <x v="4"/>
    <n v="696279.40303933702"/>
    <n v="628525.60688258603"/>
    <n v="67753.796156750803"/>
    <n v="0.90269165530245743"/>
    <n v="9.7308344697542321E-2"/>
  </r>
  <r>
    <n v="2017"/>
    <n v="23003"/>
    <x v="1"/>
    <x v="2"/>
    <x v="2"/>
    <x v="0"/>
    <x v="0"/>
    <n v="1242949.72033188"/>
    <n v="1122001.2254416"/>
    <n v="120948.49489028699"/>
    <n v="0.90269236726809388"/>
    <n v="9.7307632731911745E-2"/>
  </r>
  <r>
    <n v="2017"/>
    <n v="23003"/>
    <x v="1"/>
    <x v="2"/>
    <x v="2"/>
    <x v="1"/>
    <x v="1"/>
    <n v="1235519.0289042799"/>
    <n v="1115294.7319229899"/>
    <n v="120224.29698128899"/>
    <n v="0.90269328584286479"/>
    <n v="9.7306714157134364E-2"/>
  </r>
  <r>
    <n v="2017"/>
    <n v="23003"/>
    <x v="1"/>
    <x v="2"/>
    <x v="2"/>
    <x v="2"/>
    <x v="2"/>
    <n v="13867643.8495408"/>
    <n v="12518220.9273182"/>
    <n v="1349422.9222226001"/>
    <n v="0.90269270419233594"/>
    <n v="9.730729580766409E-2"/>
  </r>
  <r>
    <n v="2017"/>
    <n v="23003"/>
    <x v="1"/>
    <x v="2"/>
    <x v="2"/>
    <x v="3"/>
    <x v="3"/>
    <n v="0"/>
    <n v="0"/>
    <n v="0"/>
    <e v="#DIV/0!"/>
    <e v="#DIV/0!"/>
  </r>
  <r>
    <n v="2017"/>
    <n v="23003"/>
    <x v="1"/>
    <x v="2"/>
    <x v="2"/>
    <x v="4"/>
    <x v="4"/>
    <n v="1517573.23098221"/>
    <n v="1369906.59636447"/>
    <n v="147666.634617737"/>
    <n v="0.90269554601845037"/>
    <n v="9.730445398154762E-2"/>
  </r>
  <r>
    <n v="2017"/>
    <n v="23003"/>
    <x v="1"/>
    <x v="3"/>
    <x v="3"/>
    <x v="0"/>
    <x v="0"/>
    <n v="188133.97356148201"/>
    <n v="169826.55906211201"/>
    <n v="18307.414499369701"/>
    <n v="0.9026894815816604"/>
    <n v="9.731051841833796E-2"/>
  </r>
  <r>
    <n v="2017"/>
    <n v="23003"/>
    <x v="1"/>
    <x v="3"/>
    <x v="3"/>
    <x v="1"/>
    <x v="1"/>
    <n v="167290.92627895501"/>
    <n v="151012.73883864499"/>
    <n v="16278.187440309601"/>
    <n v="0.90269533559060822"/>
    <n v="9.7304664409389285E-2"/>
  </r>
  <r>
    <n v="2017"/>
    <n v="23003"/>
    <x v="1"/>
    <x v="3"/>
    <x v="3"/>
    <x v="2"/>
    <x v="2"/>
    <n v="1892329.7366706301"/>
    <n v="1708187.6371915301"/>
    <n v="184142.09947910401"/>
    <n v="0.90269026802745278"/>
    <n v="9.7309731972549413E-2"/>
  </r>
  <r>
    <n v="2017"/>
    <n v="23003"/>
    <x v="1"/>
    <x v="3"/>
    <x v="3"/>
    <x v="3"/>
    <x v="3"/>
    <n v="0"/>
    <n v="0"/>
    <n v="0"/>
    <e v="#DIV/0!"/>
    <e v="#DIV/0!"/>
  </r>
  <r>
    <n v="2017"/>
    <n v="23003"/>
    <x v="1"/>
    <x v="3"/>
    <x v="3"/>
    <x v="4"/>
    <x v="4"/>
    <n v="208389.14434854401"/>
    <n v="188110.663493167"/>
    <n v="20278.4808553773"/>
    <n v="0.90268936072092132"/>
    <n v="9.731063927908E-2"/>
  </r>
  <r>
    <n v="2017"/>
    <n v="23003"/>
    <x v="1"/>
    <x v="4"/>
    <x v="4"/>
    <x v="0"/>
    <x v="0"/>
    <n v="13.765334783687299"/>
    <n v="12.425804150691"/>
    <n v="1.3395306329963901"/>
    <n v="0.90268811808458749"/>
    <n v="9.7311881915419132E-2"/>
  </r>
  <r>
    <n v="2017"/>
    <n v="23003"/>
    <x v="1"/>
    <x v="4"/>
    <x v="4"/>
    <x v="1"/>
    <x v="1"/>
    <n v="219.71736416287001"/>
    <n v="198.33725614606399"/>
    <n v="21.380108016806101"/>
    <n v="0.90269267930522967"/>
    <n v="9.730732069477066E-2"/>
  </r>
  <r>
    <n v="2017"/>
    <n v="23003"/>
    <x v="1"/>
    <x v="4"/>
    <x v="4"/>
    <x v="2"/>
    <x v="2"/>
    <n v="1461.5351902954501"/>
    <n v="1319.30820867031"/>
    <n v="142.226981625143"/>
    <n v="0.90268658423723014"/>
    <n v="9.7313415762771846E-2"/>
  </r>
  <r>
    <n v="2017"/>
    <n v="23003"/>
    <x v="1"/>
    <x v="4"/>
    <x v="4"/>
    <x v="3"/>
    <x v="3"/>
    <n v="0"/>
    <n v="0"/>
    <n v="0"/>
    <e v="#DIV/0!"/>
    <e v="#DIV/0!"/>
  </r>
  <r>
    <n v="2017"/>
    <n v="23003"/>
    <x v="1"/>
    <x v="4"/>
    <x v="4"/>
    <x v="4"/>
    <x v="4"/>
    <n v="135.96056716772401"/>
    <n v="122.730451316559"/>
    <n v="13.230115851164401"/>
    <n v="0.90269152205842118"/>
    <n v="9.7308477941574281E-2"/>
  </r>
  <r>
    <n v="2017"/>
    <n v="23003"/>
    <x v="1"/>
    <x v="5"/>
    <x v="5"/>
    <x v="0"/>
    <x v="0"/>
    <n v="214.68625470025"/>
    <n v="193.79498372428"/>
    <n v="20.891270975969899"/>
    <n v="0.90268929417424093"/>
    <n v="9.7310705825758542E-2"/>
  </r>
  <r>
    <n v="2017"/>
    <n v="23003"/>
    <x v="1"/>
    <x v="5"/>
    <x v="5"/>
    <x v="1"/>
    <x v="1"/>
    <n v="732.57002279594406"/>
    <n v="661.28455982464402"/>
    <n v="71.285462971300703"/>
    <n v="0.90269126397060273"/>
    <n v="9.7308736029398143E-2"/>
  </r>
  <r>
    <n v="2017"/>
    <n v="23003"/>
    <x v="1"/>
    <x v="5"/>
    <x v="5"/>
    <x v="2"/>
    <x v="2"/>
    <n v="4808.3236699201498"/>
    <n v="4340.4377454673804"/>
    <n v="467.88592445276799"/>
    <n v="0.90269250645921273"/>
    <n v="9.7307493540786952E-2"/>
  </r>
  <r>
    <n v="2017"/>
    <n v="23003"/>
    <x v="1"/>
    <x v="5"/>
    <x v="5"/>
    <x v="3"/>
    <x v="3"/>
    <n v="0"/>
    <n v="0"/>
    <n v="0"/>
    <e v="#DIV/0!"/>
    <e v="#DIV/0!"/>
  </r>
  <r>
    <n v="2017"/>
    <n v="23003"/>
    <x v="1"/>
    <x v="5"/>
    <x v="5"/>
    <x v="4"/>
    <x v="4"/>
    <n v="454.82157324218298"/>
    <n v="410.56375756473"/>
    <n v="44.257815677452797"/>
    <n v="0.90269191638830504"/>
    <n v="9.7308083611694546E-2"/>
  </r>
  <r>
    <n v="2017"/>
    <n v="23003"/>
    <x v="1"/>
    <x v="6"/>
    <x v="6"/>
    <x v="0"/>
    <x v="0"/>
    <n v="149.070972111055"/>
    <n v="134.56563045834099"/>
    <n v="14.505341652714201"/>
    <n v="0.90269506230959706"/>
    <n v="9.7304937690404283E-2"/>
  </r>
  <r>
    <n v="2017"/>
    <n v="23003"/>
    <x v="1"/>
    <x v="6"/>
    <x v="6"/>
    <x v="1"/>
    <x v="1"/>
    <n v="429.56565677131903"/>
    <n v="387.76572941637801"/>
    <n v="41.799927354940898"/>
    <n v="0.90269257633602362"/>
    <n v="9.7307423663976128E-2"/>
  </r>
  <r>
    <n v="2017"/>
    <n v="23003"/>
    <x v="1"/>
    <x v="6"/>
    <x v="6"/>
    <x v="2"/>
    <x v="2"/>
    <n v="4780.8950563871404"/>
    <n v="4315.6771770055502"/>
    <n v="465.21787938158701"/>
    <n v="0.90269230470556505"/>
    <n v="9.7307695294434268E-2"/>
  </r>
  <r>
    <n v="2017"/>
    <n v="23003"/>
    <x v="1"/>
    <x v="6"/>
    <x v="6"/>
    <x v="3"/>
    <x v="3"/>
    <n v="0"/>
    <n v="0"/>
    <n v="0"/>
    <e v="#DIV/0!"/>
    <e v="#DIV/0!"/>
  </r>
  <r>
    <n v="2017"/>
    <n v="23003"/>
    <x v="1"/>
    <x v="6"/>
    <x v="6"/>
    <x v="4"/>
    <x v="4"/>
    <n v="547.40326517570304"/>
    <n v="494.136548355049"/>
    <n v="53.2667168206534"/>
    <n v="0.90269200019558393"/>
    <n v="9.7307999804414916E-2"/>
  </r>
  <r>
    <n v="2017"/>
    <n v="23003"/>
    <x v="1"/>
    <x v="7"/>
    <x v="7"/>
    <x v="0"/>
    <x v="0"/>
    <n v="38772.605643556999"/>
    <n v="34999.715540999503"/>
    <n v="3772.8901025574501"/>
    <n v="0.90269186091741416"/>
    <n v="9.7308139082584622E-2"/>
  </r>
  <r>
    <n v="2017"/>
    <n v="23003"/>
    <x v="1"/>
    <x v="7"/>
    <x v="7"/>
    <x v="1"/>
    <x v="1"/>
    <n v="75212.682667017405"/>
    <n v="67893.851305310396"/>
    <n v="7318.8313617069398"/>
    <n v="0.90269152618702575"/>
    <n v="9.7308473812973376E-2"/>
  </r>
  <r>
    <n v="2017"/>
    <n v="23003"/>
    <x v="1"/>
    <x v="7"/>
    <x v="7"/>
    <x v="2"/>
    <x v="2"/>
    <n v="904486.36471496802"/>
    <n v="816475.08774166997"/>
    <n v="88011.276973297601"/>
    <n v="0.90269474432482666"/>
    <n v="9.7305255675172855E-2"/>
  </r>
  <r>
    <n v="2017"/>
    <n v="23003"/>
    <x v="1"/>
    <x v="7"/>
    <x v="7"/>
    <x v="3"/>
    <x v="3"/>
    <n v="0"/>
    <n v="0"/>
    <n v="0"/>
    <e v="#DIV/0!"/>
    <e v="#DIV/0!"/>
  </r>
  <r>
    <n v="2017"/>
    <n v="23003"/>
    <x v="1"/>
    <x v="7"/>
    <x v="7"/>
    <x v="4"/>
    <x v="4"/>
    <n v="101637.688966236"/>
    <n v="91747.7472013511"/>
    <n v="9889.9417648851995"/>
    <n v="0.90269414952783567"/>
    <n v="9.7305850472167207E-2"/>
  </r>
  <r>
    <n v="2017"/>
    <n v="23003"/>
    <x v="1"/>
    <x v="8"/>
    <x v="8"/>
    <x v="0"/>
    <x v="0"/>
    <n v="61.250573727818001"/>
    <n v="55.290422271934503"/>
    <n v="5.9601514558834596"/>
    <n v="0.90269231628149482"/>
    <n v="9.7307683718504567E-2"/>
  </r>
  <r>
    <n v="2017"/>
    <n v="23003"/>
    <x v="1"/>
    <x v="8"/>
    <x v="8"/>
    <x v="1"/>
    <x v="1"/>
    <n v="108.85077331231"/>
    <n v="98.2590396404957"/>
    <n v="10.5917336718142"/>
    <n v="0.90269491571341487"/>
    <n v="9.7305084286584256E-2"/>
  </r>
  <r>
    <n v="2017"/>
    <n v="23003"/>
    <x v="1"/>
    <x v="8"/>
    <x v="8"/>
    <x v="2"/>
    <x v="2"/>
    <n v="1319.03628942207"/>
    <n v="1190.6779869685399"/>
    <n v="128.358302453536"/>
    <n v="0.90268781573115797"/>
    <n v="9.7312184268846483E-2"/>
  </r>
  <r>
    <n v="2017"/>
    <n v="23003"/>
    <x v="1"/>
    <x v="8"/>
    <x v="8"/>
    <x v="3"/>
    <x v="3"/>
    <n v="0"/>
    <n v="0"/>
    <n v="0"/>
    <e v="#DIV/0!"/>
    <e v="#DIV/0!"/>
  </r>
  <r>
    <n v="2017"/>
    <n v="23003"/>
    <x v="1"/>
    <x v="8"/>
    <x v="8"/>
    <x v="4"/>
    <x v="4"/>
    <n v="143.34318261220201"/>
    <n v="129.39482675993301"/>
    <n v="13.9483558522693"/>
    <n v="0.90269257596990415"/>
    <n v="9.7307424030097914E-2"/>
  </r>
  <r>
    <n v="2017"/>
    <n v="23003"/>
    <x v="1"/>
    <x v="9"/>
    <x v="9"/>
    <x v="0"/>
    <x v="0"/>
    <n v="1106.01751224196"/>
    <n v="998.392774248931"/>
    <n v="107.62473799302801"/>
    <n v="0.90269165107985716"/>
    <n v="9.7308348920141938E-2"/>
  </r>
  <r>
    <n v="2017"/>
    <n v="23003"/>
    <x v="1"/>
    <x v="9"/>
    <x v="9"/>
    <x v="1"/>
    <x v="1"/>
    <n v="2564.0018272922098"/>
    <n v="2314.5097287570002"/>
    <n v="249.492098535206"/>
    <n v="0.90269425868596465"/>
    <n v="9.7305741314033897E-2"/>
  </r>
  <r>
    <n v="2017"/>
    <n v="23003"/>
    <x v="1"/>
    <x v="9"/>
    <x v="9"/>
    <x v="2"/>
    <x v="2"/>
    <n v="27786.231372433202"/>
    <n v="25082.366755905201"/>
    <n v="2703.8646165280402"/>
    <n v="0.90269048795114715"/>
    <n v="9.7309512048854241E-2"/>
  </r>
  <r>
    <n v="2017"/>
    <n v="23003"/>
    <x v="1"/>
    <x v="9"/>
    <x v="9"/>
    <x v="3"/>
    <x v="3"/>
    <n v="0"/>
    <n v="0"/>
    <n v="0"/>
    <e v="#DIV/0!"/>
    <e v="#DIV/0!"/>
  </r>
  <r>
    <n v="2017"/>
    <n v="23003"/>
    <x v="1"/>
    <x v="9"/>
    <x v="9"/>
    <x v="4"/>
    <x v="4"/>
    <n v="3027.8844581969101"/>
    <n v="2733.2524925476901"/>
    <n v="294.63196564921901"/>
    <n v="0.90269378844638215"/>
    <n v="9.7306211553617489E-2"/>
  </r>
  <r>
    <n v="2017"/>
    <n v="23003"/>
    <x v="1"/>
    <x v="10"/>
    <x v="10"/>
    <x v="0"/>
    <x v="0"/>
    <n v="43.5337305061799"/>
    <n v="39.297541133808203"/>
    <n v="4.2361893723716602"/>
    <n v="0.90269179040904057"/>
    <n v="9.7308209590958553E-2"/>
  </r>
  <r>
    <n v="2017"/>
    <n v="23003"/>
    <x v="1"/>
    <x v="10"/>
    <x v="10"/>
    <x v="1"/>
    <x v="1"/>
    <n v="236.99688462568699"/>
    <n v="213.934713354747"/>
    <n v="23.062171270939398"/>
    <n v="0.90268998131614941"/>
    <n v="9.7310018683848115E-2"/>
  </r>
  <r>
    <n v="2017"/>
    <n v="23003"/>
    <x v="1"/>
    <x v="10"/>
    <x v="10"/>
    <x v="2"/>
    <x v="2"/>
    <n v="544.26651813605702"/>
    <n v="491.304917758302"/>
    <n v="52.961600377754998"/>
    <n v="0.90269179048688875"/>
    <n v="9.7308209513111241E-2"/>
  </r>
  <r>
    <n v="2017"/>
    <n v="23003"/>
    <x v="1"/>
    <x v="10"/>
    <x v="10"/>
    <x v="3"/>
    <x v="3"/>
    <n v="0"/>
    <n v="0"/>
    <n v="0"/>
    <e v="#DIV/0!"/>
    <e v="#DIV/0!"/>
  </r>
  <r>
    <n v="2017"/>
    <n v="23003"/>
    <x v="1"/>
    <x v="10"/>
    <x v="10"/>
    <x v="4"/>
    <x v="4"/>
    <n v="25.630318732466101"/>
    <n v="23.136268691029802"/>
    <n v="2.4940500414362399"/>
    <n v="0.90269141529336239"/>
    <n v="9.7308584706635337E-2"/>
  </r>
  <r>
    <n v="2017"/>
    <n v="23005"/>
    <x v="2"/>
    <x v="0"/>
    <x v="0"/>
    <x v="0"/>
    <x v="0"/>
    <n v="29291.937426527002"/>
    <n v="26441.646637901998"/>
    <n v="2850.29078862507"/>
    <n v="0.90269367481156237"/>
    <n v="9.7306325188439902E-2"/>
  </r>
  <r>
    <n v="2017"/>
    <n v="23005"/>
    <x v="2"/>
    <x v="0"/>
    <x v="0"/>
    <x v="1"/>
    <x v="1"/>
    <n v="76879.738468001306"/>
    <n v="69398.681535772805"/>
    <n v="7481.0569322285201"/>
    <n v="0.90269143624438519"/>
    <n v="9.7308563755615099E-2"/>
  </r>
  <r>
    <n v="2017"/>
    <n v="23005"/>
    <x v="2"/>
    <x v="0"/>
    <x v="0"/>
    <x v="2"/>
    <x v="2"/>
    <n v="359405.92861890601"/>
    <n v="324433.10366670898"/>
    <n v="34972.824952196803"/>
    <n v="0.90269268766214406"/>
    <n v="9.7307312337855265E-2"/>
  </r>
  <r>
    <n v="2017"/>
    <n v="23005"/>
    <x v="2"/>
    <x v="0"/>
    <x v="0"/>
    <x v="3"/>
    <x v="3"/>
    <n v="105104.220381386"/>
    <n v="94876.634213717698"/>
    <n v="10227.5861676685"/>
    <n v="0.90269100393346713"/>
    <n v="9.7308996066534828E-2"/>
  </r>
  <r>
    <n v="2017"/>
    <n v="23005"/>
    <x v="2"/>
    <x v="0"/>
    <x v="0"/>
    <x v="4"/>
    <x v="4"/>
    <n v="468524.07187248103"/>
    <n v="422933.51227683597"/>
    <n v="45590.559595645696"/>
    <n v="0.90269323961639791"/>
    <n v="9.7306760383603419E-2"/>
  </r>
  <r>
    <n v="2017"/>
    <n v="23005"/>
    <x v="2"/>
    <x v="1"/>
    <x v="1"/>
    <x v="0"/>
    <x v="0"/>
    <n v="2812267.89105119"/>
    <n v="2538610.2875407501"/>
    <n v="273657.603510438"/>
    <n v="0.90269148811134414"/>
    <n v="9.7308511888655191E-2"/>
  </r>
  <r>
    <n v="2017"/>
    <n v="23005"/>
    <x v="2"/>
    <x v="1"/>
    <x v="1"/>
    <x v="1"/>
    <x v="1"/>
    <n v="5164220.8952088803"/>
    <n v="4661701.4639724595"/>
    <n v="502519.43123642402"/>
    <n v="0.90269211146590678"/>
    <n v="9.7307888534093834E-2"/>
  </r>
  <r>
    <n v="2017"/>
    <n v="23005"/>
    <x v="2"/>
    <x v="1"/>
    <x v="1"/>
    <x v="2"/>
    <x v="2"/>
    <n v="9436809.4254027698"/>
    <n v="8518542.7094130106"/>
    <n v="918266.71598975197"/>
    <n v="0.90269309524065466"/>
    <n v="9.7306904759344517E-2"/>
  </r>
  <r>
    <n v="2017"/>
    <n v="23005"/>
    <x v="2"/>
    <x v="1"/>
    <x v="1"/>
    <x v="3"/>
    <x v="3"/>
    <n v="9885940.32043132"/>
    <n v="8924010.1798739899"/>
    <n v="961930.14055733196"/>
    <n v="0.90269715278684171"/>
    <n v="9.7302847213158503E-2"/>
  </r>
  <r>
    <n v="2017"/>
    <n v="23005"/>
    <x v="2"/>
    <x v="1"/>
    <x v="1"/>
    <x v="4"/>
    <x v="4"/>
    <n v="18997182.561832201"/>
    <n v="17148617.321907301"/>
    <n v="1848565.23992489"/>
    <n v="0.90269266329845632"/>
    <n v="9.7307336701543151E-2"/>
  </r>
  <r>
    <n v="2017"/>
    <n v="23005"/>
    <x v="2"/>
    <x v="2"/>
    <x v="2"/>
    <x v="0"/>
    <x v="0"/>
    <n v="4161431.7965679499"/>
    <n v="3756486.8315569898"/>
    <n v="404944.96501095803"/>
    <n v="0.90269095234363095"/>
    <n v="9.7309047656368552E-2"/>
  </r>
  <r>
    <n v="2017"/>
    <n v="23005"/>
    <x v="2"/>
    <x v="2"/>
    <x v="2"/>
    <x v="1"/>
    <x v="1"/>
    <n v="8829786.8805162907"/>
    <n v="7970546.0524218399"/>
    <n v="859240.82809444598"/>
    <n v="0.90268838424736597"/>
    <n v="9.7311615752633529E-2"/>
  </r>
  <r>
    <n v="2017"/>
    <n v="23005"/>
    <x v="2"/>
    <x v="2"/>
    <x v="2"/>
    <x v="2"/>
    <x v="2"/>
    <n v="21450238.515073601"/>
    <n v="19362975.127527099"/>
    <n v="2087263.38754652"/>
    <n v="0.90269276558021805"/>
    <n v="9.730723441978277E-2"/>
  </r>
  <r>
    <n v="2017"/>
    <n v="23005"/>
    <x v="2"/>
    <x v="2"/>
    <x v="2"/>
    <x v="3"/>
    <x v="3"/>
    <n v="14669416.2980181"/>
    <n v="13242003.8510176"/>
    <n v="1427412.44700045"/>
    <n v="0.9026946663724208"/>
    <n v="9.730533362757586E-2"/>
  </r>
  <r>
    <n v="2017"/>
    <n v="23005"/>
    <x v="2"/>
    <x v="2"/>
    <x v="2"/>
    <x v="4"/>
    <x v="4"/>
    <n v="32777530.5472688"/>
    <n v="29588028.850751899"/>
    <n v="3189501.6965168701"/>
    <n v="0.90269243462629711"/>
    <n v="9.7307565373701901E-2"/>
  </r>
  <r>
    <n v="2017"/>
    <n v="23005"/>
    <x v="2"/>
    <x v="3"/>
    <x v="3"/>
    <x v="0"/>
    <x v="0"/>
    <n v="633240.82445823995"/>
    <n v="571621.65734755702"/>
    <n v="61619.1671106832"/>
    <n v="0.90269236484650162"/>
    <n v="9.7307635153498814E-2"/>
  </r>
  <r>
    <n v="2017"/>
    <n v="23005"/>
    <x v="2"/>
    <x v="3"/>
    <x v="3"/>
    <x v="1"/>
    <x v="1"/>
    <n v="1226966.5645369701"/>
    <n v="1107567.68504285"/>
    <n v="119398.879494124"/>
    <n v="0.90268774802418628"/>
    <n v="9.7312251975816874E-2"/>
  </r>
  <r>
    <n v="2017"/>
    <n v="23005"/>
    <x v="2"/>
    <x v="3"/>
    <x v="3"/>
    <x v="2"/>
    <x v="2"/>
    <n v="3012390.4966163002"/>
    <n v="2719264.4317908799"/>
    <n v="293126.06482542399"/>
    <n v="0.90269320489668348"/>
    <n v="9.7306795103317772E-2"/>
  </r>
  <r>
    <n v="2017"/>
    <n v="23005"/>
    <x v="2"/>
    <x v="3"/>
    <x v="3"/>
    <x v="3"/>
    <x v="3"/>
    <n v="2022615.65095244"/>
    <n v="1825794.2626628301"/>
    <n v="196821.38828960599"/>
    <n v="0.9026896740382051"/>
    <n v="9.7310325961792968E-2"/>
  </r>
  <r>
    <n v="2017"/>
    <n v="23005"/>
    <x v="2"/>
    <x v="3"/>
    <x v="3"/>
    <x v="4"/>
    <x v="4"/>
    <n v="4621864.7648235103"/>
    <n v="4172119.33748397"/>
    <n v="449745.42733953602"/>
    <n v="0.90269178129950878"/>
    <n v="9.7308218700490237E-2"/>
  </r>
  <r>
    <n v="2017"/>
    <n v="23005"/>
    <x v="2"/>
    <x v="4"/>
    <x v="4"/>
    <x v="0"/>
    <x v="0"/>
    <n v="81.685228185231693"/>
    <n v="73.736681292654296"/>
    <n v="7.9485468925773999"/>
    <n v="0.90269297069779797"/>
    <n v="9.7307029302202031E-2"/>
  </r>
  <r>
    <n v="2017"/>
    <n v="23005"/>
    <x v="2"/>
    <x v="4"/>
    <x v="4"/>
    <x v="1"/>
    <x v="1"/>
    <n v="2582.3634790945998"/>
    <n v="2331.0815714370501"/>
    <n v="251.28190765754701"/>
    <n v="0.90269305243363673"/>
    <n v="9.730694756636224E-2"/>
  </r>
  <r>
    <n v="2017"/>
    <n v="23005"/>
    <x v="2"/>
    <x v="4"/>
    <x v="4"/>
    <x v="2"/>
    <x v="2"/>
    <n v="3308.3361275038501"/>
    <n v="2986.40642361557"/>
    <n v="321.929703888284"/>
    <n v="0.90269135556936986"/>
    <n v="9.730864443063135E-2"/>
  </r>
  <r>
    <n v="2017"/>
    <n v="23005"/>
    <x v="2"/>
    <x v="4"/>
    <x v="4"/>
    <x v="3"/>
    <x v="3"/>
    <n v="3670.8121715366601"/>
    <n v="3313.6152704330302"/>
    <n v="357.19690110362598"/>
    <n v="0.90269267823798738"/>
    <n v="9.7307321762011512E-2"/>
  </r>
  <r>
    <n v="2017"/>
    <n v="23005"/>
    <x v="2"/>
    <x v="4"/>
    <x v="4"/>
    <x v="4"/>
    <x v="4"/>
    <n v="5125.8697556840998"/>
    <n v="4627.0836459790498"/>
    <n v="498.78610970505002"/>
    <n v="0.90269239495366738"/>
    <n v="9.7307605046332651E-2"/>
  </r>
  <r>
    <n v="2017"/>
    <n v="23005"/>
    <x v="2"/>
    <x v="5"/>
    <x v="5"/>
    <x v="0"/>
    <x v="0"/>
    <n v="389.38341269609799"/>
    <n v="351.49315704391802"/>
    <n v="37.890255652180301"/>
    <n v="0.90269165450621758"/>
    <n v="9.7308345493783283E-2"/>
  </r>
  <r>
    <n v="2017"/>
    <n v="23005"/>
    <x v="2"/>
    <x v="5"/>
    <x v="5"/>
    <x v="1"/>
    <x v="1"/>
    <n v="2621.4737130898502"/>
    <n v="2366.3878579679999"/>
    <n v="255.085855121853"/>
    <n v="0.90269372000637438"/>
    <n v="9.7306279993626621E-2"/>
  </r>
  <r>
    <n v="2017"/>
    <n v="23005"/>
    <x v="2"/>
    <x v="5"/>
    <x v="5"/>
    <x v="2"/>
    <x v="2"/>
    <n v="3248.4351394006999"/>
    <n v="2932.3332947142999"/>
    <n v="316.10184468640102"/>
    <n v="0.90269104010963341"/>
    <n v="9.7308959890366878E-2"/>
  </r>
  <r>
    <n v="2017"/>
    <n v="23005"/>
    <x v="2"/>
    <x v="5"/>
    <x v="5"/>
    <x v="3"/>
    <x v="3"/>
    <n v="4004.6872227987301"/>
    <n v="3615.0024972778801"/>
    <n v="389.68472552085501"/>
    <n v="0.90269284370015956"/>
    <n v="9.7307156299841699E-2"/>
  </r>
  <r>
    <n v="2017"/>
    <n v="23005"/>
    <x v="2"/>
    <x v="5"/>
    <x v="5"/>
    <x v="4"/>
    <x v="4"/>
    <n v="5187.55039860135"/>
    <n v="4682.7605015912904"/>
    <n v="504.78989701006401"/>
    <n v="0.90269204957581528"/>
    <n v="9.7307950424185524E-2"/>
  </r>
  <r>
    <n v="2017"/>
    <n v="23005"/>
    <x v="2"/>
    <x v="6"/>
    <x v="6"/>
    <x v="0"/>
    <x v="0"/>
    <n v="114.781831441588"/>
    <n v="103.612085010605"/>
    <n v="11.1697464309837"/>
    <n v="0.90268715622761919"/>
    <n v="9.7312843772386914E-2"/>
  </r>
  <r>
    <n v="2017"/>
    <n v="23005"/>
    <x v="2"/>
    <x v="6"/>
    <x v="6"/>
    <x v="1"/>
    <x v="1"/>
    <n v="786.92456063485497"/>
    <n v="710.35049755054195"/>
    <n v="76.574063084312996"/>
    <n v="0.90269198991255717"/>
    <n v="9.7308010087442845E-2"/>
  </r>
  <r>
    <n v="2017"/>
    <n v="23005"/>
    <x v="2"/>
    <x v="6"/>
    <x v="6"/>
    <x v="2"/>
    <x v="2"/>
    <n v="2203.1873567114299"/>
    <n v="1988.7993134624101"/>
    <n v="214.38804324901599"/>
    <n v="0.90269186930655576"/>
    <n v="9.7308130693442532E-2"/>
  </r>
  <r>
    <n v="2017"/>
    <n v="23005"/>
    <x v="2"/>
    <x v="6"/>
    <x v="6"/>
    <x v="3"/>
    <x v="3"/>
    <n v="1320.57978151203"/>
    <n v="1192.0792229331801"/>
    <n v="128.50055857885599"/>
    <n v="0.90269383162013883"/>
    <n v="9.7306168379865804E-2"/>
  </r>
  <r>
    <n v="2017"/>
    <n v="23005"/>
    <x v="2"/>
    <x v="6"/>
    <x v="6"/>
    <x v="4"/>
    <x v="4"/>
    <n v="3422.9425237789301"/>
    <n v="3089.8629957329899"/>
    <n v="333.07952804594402"/>
    <n v="0.90269204763677413"/>
    <n v="9.7307952363226966E-2"/>
  </r>
  <r>
    <n v="2017"/>
    <n v="23005"/>
    <x v="2"/>
    <x v="7"/>
    <x v="7"/>
    <x v="0"/>
    <x v="0"/>
    <n v="65257.580405943103"/>
    <n v="58907.554971863799"/>
    <n v="6350.0254340793199"/>
    <n v="0.90269290717525597"/>
    <n v="9.7307092824744298E-2"/>
  </r>
  <r>
    <n v="2017"/>
    <n v="23005"/>
    <x v="2"/>
    <x v="7"/>
    <x v="7"/>
    <x v="1"/>
    <x v="1"/>
    <n v="279162.89558373898"/>
    <n v="251998.113887794"/>
    <n v="27164.781695944701"/>
    <n v="0.90269200482699352"/>
    <n v="9.7307995173005465E-2"/>
  </r>
  <r>
    <n v="2017"/>
    <n v="23005"/>
    <x v="2"/>
    <x v="7"/>
    <x v="7"/>
    <x v="2"/>
    <x v="2"/>
    <n v="823923.66856390203"/>
    <n v="743750.13121400401"/>
    <n v="80173.537349898703"/>
    <n v="0.90269300372249239"/>
    <n v="9.7306996277508426E-2"/>
  </r>
  <r>
    <n v="2017"/>
    <n v="23005"/>
    <x v="2"/>
    <x v="7"/>
    <x v="7"/>
    <x v="3"/>
    <x v="3"/>
    <n v="545465.04396110098"/>
    <n v="492387.02830671601"/>
    <n v="53078.015654384697"/>
    <n v="0.90269217754278286"/>
    <n v="9.7307822457216669E-2"/>
  </r>
  <r>
    <n v="2017"/>
    <n v="23005"/>
    <x v="2"/>
    <x v="7"/>
    <x v="7"/>
    <x v="4"/>
    <x v="4"/>
    <n v="1259961.8708534399"/>
    <n v="1137358.12364364"/>
    <n v="122603.7472098"/>
    <n v="0.90269249407781382"/>
    <n v="9.7307505922186274E-2"/>
  </r>
  <r>
    <n v="2017"/>
    <n v="23005"/>
    <x v="2"/>
    <x v="8"/>
    <x v="8"/>
    <x v="0"/>
    <x v="0"/>
    <n v="582.38318181329805"/>
    <n v="525.71214537552601"/>
    <n v="56.671036437771598"/>
    <n v="0.90269115213574314"/>
    <n v="9.7308847864256059E-2"/>
  </r>
  <r>
    <n v="2017"/>
    <n v="23005"/>
    <x v="2"/>
    <x v="8"/>
    <x v="8"/>
    <x v="1"/>
    <x v="1"/>
    <n v="1440.6432235914999"/>
    <n v="1300.45227037161"/>
    <n v="140.19095321988999"/>
    <n v="0.90268863871070304"/>
    <n v="9.7311361289297044E-2"/>
  </r>
  <r>
    <n v="2017"/>
    <n v="23005"/>
    <x v="2"/>
    <x v="8"/>
    <x v="8"/>
    <x v="2"/>
    <x v="2"/>
    <n v="4227.3127622218099"/>
    <n v="3815.9624135704698"/>
    <n v="411.35034865133503"/>
    <n v="0.90269223693892464"/>
    <n v="9.7307763061074207E-2"/>
  </r>
  <r>
    <n v="2017"/>
    <n v="23005"/>
    <x v="2"/>
    <x v="8"/>
    <x v="8"/>
    <x v="3"/>
    <x v="3"/>
    <n v="2884.3396938308802"/>
    <n v="2603.66651452322"/>
    <n v="280.67317930766501"/>
    <n v="0.90269066438049128"/>
    <n v="9.7309335619510412E-2"/>
  </r>
  <r>
    <n v="2017"/>
    <n v="23005"/>
    <x v="2"/>
    <x v="8"/>
    <x v="8"/>
    <x v="4"/>
    <x v="4"/>
    <n v="6298.0887401341097"/>
    <n v="5685.2354892863304"/>
    <n v="612.85325084778503"/>
    <n v="0.90269218549709906"/>
    <n v="9.7307814502901893E-2"/>
  </r>
  <r>
    <n v="2017"/>
    <n v="23005"/>
    <x v="2"/>
    <x v="9"/>
    <x v="9"/>
    <x v="0"/>
    <x v="0"/>
    <n v="2747.0869791867599"/>
    <n v="2479.7745762856798"/>
    <n v="267.31240290107598"/>
    <n v="0.9026924138455148"/>
    <n v="9.7307586154483691E-2"/>
  </r>
  <r>
    <n v="2017"/>
    <n v="23005"/>
    <x v="2"/>
    <x v="9"/>
    <x v="9"/>
    <x v="1"/>
    <x v="1"/>
    <n v="7522.0695330872304"/>
    <n v="6790.11409721785"/>
    <n v="731.95543586938402"/>
    <n v="0.90269228001021029"/>
    <n v="9.7307719989790181E-2"/>
  </r>
  <r>
    <n v="2017"/>
    <n v="23005"/>
    <x v="2"/>
    <x v="9"/>
    <x v="9"/>
    <x v="2"/>
    <x v="2"/>
    <n v="20071.807300528701"/>
    <n v="18118.709989448402"/>
    <n v="1953.0973110801999"/>
    <n v="0.90269449672183466"/>
    <n v="9.7305503278160427E-2"/>
  </r>
  <r>
    <n v="2017"/>
    <n v="23005"/>
    <x v="2"/>
    <x v="9"/>
    <x v="9"/>
    <x v="3"/>
    <x v="3"/>
    <n v="14017.3541478836"/>
    <n v="12653.4037495714"/>
    <n v="1363.95039831228"/>
    <n v="0.9026955883455271"/>
    <n v="9.7304411654478673E-2"/>
  </r>
  <r>
    <n v="2017"/>
    <n v="23005"/>
    <x v="2"/>
    <x v="9"/>
    <x v="9"/>
    <x v="4"/>
    <x v="4"/>
    <n v="30077.853234954498"/>
    <n v="27151.093216760899"/>
    <n v="2926.7600181936"/>
    <n v="0.90269385267189506"/>
    <n v="9.7306147328104928E-2"/>
  </r>
  <r>
    <n v="2017"/>
    <n v="23005"/>
    <x v="2"/>
    <x v="10"/>
    <x v="10"/>
    <x v="0"/>
    <x v="0"/>
    <n v="10.7305594345752"/>
    <n v="9.6863473416755603"/>
    <n v="1.0442120928995999"/>
    <n v="0.90268800995267229"/>
    <n v="9.7311990047323937E-2"/>
  </r>
  <r>
    <n v="2017"/>
    <n v="23005"/>
    <x v="2"/>
    <x v="10"/>
    <x v="10"/>
    <x v="1"/>
    <x v="1"/>
    <n v="111.567488078295"/>
    <n v="100.710797597118"/>
    <n v="10.8566904811764"/>
    <n v="0.90268947819674783"/>
    <n v="9.7310521803246772E-2"/>
  </r>
  <r>
    <n v="2017"/>
    <n v="23005"/>
    <x v="2"/>
    <x v="10"/>
    <x v="10"/>
    <x v="2"/>
    <x v="2"/>
    <n v="47.137489332824998"/>
    <n v="42.5505954718274"/>
    <n v="4.5868938609975398"/>
    <n v="0.90269117159357415"/>
    <n v="9.7308828406424644E-2"/>
  </r>
  <r>
    <n v="2017"/>
    <n v="23005"/>
    <x v="2"/>
    <x v="10"/>
    <x v="10"/>
    <x v="3"/>
    <x v="3"/>
    <n v="128.644583348986"/>
    <n v="116.126013134101"/>
    <n v="12.5185702148856"/>
    <n v="0.90268871110628324"/>
    <n v="9.7311288893721412E-2"/>
  </r>
  <r>
    <n v="2017"/>
    <n v="23005"/>
    <x v="2"/>
    <x v="10"/>
    <x v="10"/>
    <x v="4"/>
    <x v="4"/>
    <n v="72.130927804565999"/>
    <n v="65.112033432161795"/>
    <n v="7.0188943724042501"/>
    <n v="0.90269230431332537"/>
    <n v="9.7307695686675244E-2"/>
  </r>
  <r>
    <n v="2017"/>
    <n v="23007"/>
    <x v="3"/>
    <x v="0"/>
    <x v="0"/>
    <x v="0"/>
    <x v="0"/>
    <n v="4746.2297422356396"/>
    <n v="4284.3883068818895"/>
    <n v="461.841435353755"/>
    <n v="0.90269298781642904"/>
    <n v="9.7307012183571961E-2"/>
  </r>
  <r>
    <n v="2017"/>
    <n v="23007"/>
    <x v="3"/>
    <x v="0"/>
    <x v="0"/>
    <x v="1"/>
    <x v="1"/>
    <n v="0"/>
    <n v="0"/>
    <n v="0"/>
    <e v="#DIV/0!"/>
    <e v="#DIV/0!"/>
  </r>
  <r>
    <n v="2017"/>
    <n v="23007"/>
    <x v="3"/>
    <x v="0"/>
    <x v="0"/>
    <x v="2"/>
    <x v="2"/>
    <n v="131197.67108467"/>
    <n v="118431.167790377"/>
    <n v="12766.503294292599"/>
    <n v="0.90269260735540058"/>
    <n v="9.7307392644596424E-2"/>
  </r>
  <r>
    <n v="2017"/>
    <n v="23007"/>
    <x v="3"/>
    <x v="0"/>
    <x v="0"/>
    <x v="3"/>
    <x v="3"/>
    <n v="0"/>
    <n v="0"/>
    <n v="0"/>
    <e v="#DIV/0!"/>
    <e v="#DIV/0!"/>
  </r>
  <r>
    <n v="2017"/>
    <n v="23007"/>
    <x v="3"/>
    <x v="0"/>
    <x v="0"/>
    <x v="4"/>
    <x v="4"/>
    <n v="0"/>
    <n v="0"/>
    <n v="0"/>
    <e v="#DIV/0!"/>
    <e v="#DIV/0!"/>
  </r>
  <r>
    <n v="2017"/>
    <n v="23007"/>
    <x v="3"/>
    <x v="1"/>
    <x v="1"/>
    <x v="0"/>
    <x v="0"/>
    <n v="227846.422503312"/>
    <n v="205675.52079323999"/>
    <n v="22170.901710071499"/>
    <n v="0.90269365888441921"/>
    <n v="9.7306341115578496E-2"/>
  </r>
  <r>
    <n v="2017"/>
    <n v="23007"/>
    <x v="3"/>
    <x v="1"/>
    <x v="1"/>
    <x v="1"/>
    <x v="1"/>
    <n v="0"/>
    <n v="0"/>
    <n v="0"/>
    <e v="#DIV/0!"/>
    <e v="#DIV/0!"/>
  </r>
  <r>
    <n v="2017"/>
    <n v="23007"/>
    <x v="3"/>
    <x v="1"/>
    <x v="1"/>
    <x v="2"/>
    <x v="2"/>
    <n v="2684782.1919271201"/>
    <n v="2423530.74658371"/>
    <n v="261251.44534341199"/>
    <n v="0.90269175424026282"/>
    <n v="9.7308245759737899E-2"/>
  </r>
  <r>
    <n v="2017"/>
    <n v="23007"/>
    <x v="3"/>
    <x v="1"/>
    <x v="1"/>
    <x v="3"/>
    <x v="3"/>
    <n v="0"/>
    <n v="0"/>
    <n v="0"/>
    <e v="#DIV/0!"/>
    <e v="#DIV/0!"/>
  </r>
  <r>
    <n v="2017"/>
    <n v="23007"/>
    <x v="3"/>
    <x v="1"/>
    <x v="1"/>
    <x v="4"/>
    <x v="4"/>
    <n v="0"/>
    <n v="0"/>
    <n v="0"/>
    <e v="#DIV/0!"/>
    <e v="#DIV/0!"/>
  </r>
  <r>
    <n v="2017"/>
    <n v="23007"/>
    <x v="3"/>
    <x v="2"/>
    <x v="2"/>
    <x v="0"/>
    <x v="0"/>
    <n v="571563.55529418704"/>
    <n v="515945.61169830197"/>
    <n v="55617.943595885299"/>
    <n v="0.90269158507270786"/>
    <n v="9.73084149272926E-2"/>
  </r>
  <r>
    <n v="2017"/>
    <n v="23007"/>
    <x v="3"/>
    <x v="2"/>
    <x v="2"/>
    <x v="1"/>
    <x v="1"/>
    <n v="0"/>
    <n v="0"/>
    <n v="0"/>
    <e v="#DIV/0!"/>
    <e v="#DIV/0!"/>
  </r>
  <r>
    <n v="2017"/>
    <n v="23007"/>
    <x v="3"/>
    <x v="2"/>
    <x v="2"/>
    <x v="2"/>
    <x v="2"/>
    <n v="8157887.0615535704"/>
    <n v="7364061.9682593001"/>
    <n v="793825.09329426999"/>
    <n v="0.9026923163676287"/>
    <n v="9.73076836323713E-2"/>
  </r>
  <r>
    <n v="2017"/>
    <n v="23007"/>
    <x v="3"/>
    <x v="2"/>
    <x v="2"/>
    <x v="3"/>
    <x v="3"/>
    <n v="0"/>
    <n v="0"/>
    <n v="0"/>
    <e v="#DIV/0!"/>
    <e v="#DIV/0!"/>
  </r>
  <r>
    <n v="2017"/>
    <n v="23007"/>
    <x v="3"/>
    <x v="2"/>
    <x v="2"/>
    <x v="4"/>
    <x v="4"/>
    <n v="0"/>
    <n v="0"/>
    <n v="0"/>
    <e v="#DIV/0!"/>
    <e v="#DIV/0!"/>
  </r>
  <r>
    <n v="2017"/>
    <n v="23007"/>
    <x v="3"/>
    <x v="3"/>
    <x v="3"/>
    <x v="0"/>
    <x v="0"/>
    <n v="78736.820918092999"/>
    <n v="71075.142922828498"/>
    <n v="7661.6779952645002"/>
    <n v="0.90269256612183191"/>
    <n v="9.7307433878168134E-2"/>
  </r>
  <r>
    <n v="2017"/>
    <n v="23007"/>
    <x v="3"/>
    <x v="3"/>
    <x v="3"/>
    <x v="1"/>
    <x v="1"/>
    <n v="0"/>
    <n v="0"/>
    <n v="0"/>
    <e v="#DIV/0!"/>
    <e v="#DIV/0!"/>
  </r>
  <r>
    <n v="2017"/>
    <n v="23007"/>
    <x v="3"/>
    <x v="3"/>
    <x v="3"/>
    <x v="2"/>
    <x v="2"/>
    <n v="1015010.51961552"/>
    <n v="916238.22864594101"/>
    <n v="98772.290969574096"/>
    <n v="0.90268840661179217"/>
    <n v="9.7311593388202972E-2"/>
  </r>
  <r>
    <n v="2017"/>
    <n v="23007"/>
    <x v="3"/>
    <x v="3"/>
    <x v="3"/>
    <x v="3"/>
    <x v="3"/>
    <n v="0"/>
    <n v="0"/>
    <n v="0"/>
    <e v="#DIV/0!"/>
    <e v="#DIV/0!"/>
  </r>
  <r>
    <n v="2017"/>
    <n v="23007"/>
    <x v="3"/>
    <x v="3"/>
    <x v="3"/>
    <x v="4"/>
    <x v="4"/>
    <n v="0"/>
    <n v="0"/>
    <n v="0"/>
    <e v="#DIV/0!"/>
    <e v="#DIV/0!"/>
  </r>
  <r>
    <n v="2017"/>
    <n v="23007"/>
    <x v="3"/>
    <x v="4"/>
    <x v="4"/>
    <x v="0"/>
    <x v="0"/>
    <n v="4.8440011100322797"/>
    <n v="4.3726418737644801"/>
    <n v="0.47135923626779702"/>
    <n v="0.90269217005512647"/>
    <n v="9.7307829944872984E-2"/>
  </r>
  <r>
    <n v="2017"/>
    <n v="23007"/>
    <x v="3"/>
    <x v="4"/>
    <x v="4"/>
    <x v="1"/>
    <x v="1"/>
    <n v="0"/>
    <n v="0"/>
    <n v="0"/>
    <e v="#DIV/0!"/>
    <e v="#DIV/0!"/>
  </r>
  <r>
    <n v="2017"/>
    <n v="23007"/>
    <x v="3"/>
    <x v="4"/>
    <x v="4"/>
    <x v="2"/>
    <x v="2"/>
    <n v="820.72450709001805"/>
    <n v="740.860993245298"/>
    <n v="79.8635138447206"/>
    <n v="0.902691447428704"/>
    <n v="9.7308552571296711E-2"/>
  </r>
  <r>
    <n v="2017"/>
    <n v="23007"/>
    <x v="3"/>
    <x v="4"/>
    <x v="4"/>
    <x v="3"/>
    <x v="3"/>
    <n v="0"/>
    <n v="0"/>
    <n v="0"/>
    <e v="#DIV/0!"/>
    <e v="#DIV/0!"/>
  </r>
  <r>
    <n v="2017"/>
    <n v="23007"/>
    <x v="3"/>
    <x v="4"/>
    <x v="4"/>
    <x v="4"/>
    <x v="4"/>
    <n v="0"/>
    <n v="0"/>
    <n v="0"/>
    <e v="#DIV/0!"/>
    <e v="#DIV/0!"/>
  </r>
  <r>
    <n v="2017"/>
    <n v="23007"/>
    <x v="3"/>
    <x v="5"/>
    <x v="5"/>
    <x v="0"/>
    <x v="0"/>
    <n v="81.927294977481793"/>
    <n v="73.955047313501794"/>
    <n v="7.9722476639799904"/>
    <n v="0.90269118898443779"/>
    <n v="9.7308811015562158E-2"/>
  </r>
  <r>
    <n v="2017"/>
    <n v="23007"/>
    <x v="3"/>
    <x v="5"/>
    <x v="5"/>
    <x v="1"/>
    <x v="1"/>
    <n v="0"/>
    <n v="0"/>
    <n v="0"/>
    <e v="#DIV/0!"/>
    <e v="#DIV/0!"/>
  </r>
  <r>
    <n v="2017"/>
    <n v="23007"/>
    <x v="3"/>
    <x v="5"/>
    <x v="5"/>
    <x v="2"/>
    <x v="2"/>
    <n v="3015.05576164596"/>
    <n v="2721.6700218573401"/>
    <n v="293.38573978861899"/>
    <n v="0.90269309658523311"/>
    <n v="9.730690341476661E-2"/>
  </r>
  <r>
    <n v="2017"/>
    <n v="23007"/>
    <x v="3"/>
    <x v="5"/>
    <x v="5"/>
    <x v="3"/>
    <x v="3"/>
    <n v="0"/>
    <n v="0"/>
    <n v="0"/>
    <e v="#DIV/0!"/>
    <e v="#DIV/0!"/>
  </r>
  <r>
    <n v="2017"/>
    <n v="23007"/>
    <x v="3"/>
    <x v="5"/>
    <x v="5"/>
    <x v="4"/>
    <x v="4"/>
    <n v="0"/>
    <n v="0"/>
    <n v="0"/>
    <e v="#DIV/0!"/>
    <e v="#DIV/0!"/>
  </r>
  <r>
    <n v="2017"/>
    <n v="23007"/>
    <x v="3"/>
    <x v="6"/>
    <x v="6"/>
    <x v="0"/>
    <x v="0"/>
    <n v="27.7168164003001"/>
    <n v="25.019756617138398"/>
    <n v="2.69705978316173"/>
    <n v="0.90269229538452689"/>
    <n v="9.7307704615474083E-2"/>
  </r>
  <r>
    <n v="2017"/>
    <n v="23007"/>
    <x v="3"/>
    <x v="6"/>
    <x v="6"/>
    <x v="1"/>
    <x v="1"/>
    <n v="0"/>
    <n v="0"/>
    <n v="0"/>
    <e v="#DIV/0!"/>
    <e v="#DIV/0!"/>
  </r>
  <r>
    <n v="2017"/>
    <n v="23007"/>
    <x v="3"/>
    <x v="6"/>
    <x v="6"/>
    <x v="2"/>
    <x v="2"/>
    <n v="1956.2623598502901"/>
    <n v="1765.89749989697"/>
    <n v="190.36485995331299"/>
    <n v="0.90268950430151484"/>
    <n v="9.7310495698481533E-2"/>
  </r>
  <r>
    <n v="2017"/>
    <n v="23007"/>
    <x v="3"/>
    <x v="6"/>
    <x v="6"/>
    <x v="3"/>
    <x v="3"/>
    <n v="0"/>
    <n v="0"/>
    <n v="0"/>
    <e v="#DIV/0!"/>
    <e v="#DIV/0!"/>
  </r>
  <r>
    <n v="2017"/>
    <n v="23007"/>
    <x v="3"/>
    <x v="6"/>
    <x v="6"/>
    <x v="4"/>
    <x v="4"/>
    <n v="0"/>
    <n v="0"/>
    <n v="0"/>
    <e v="#DIV/0!"/>
    <e v="#DIV/0!"/>
  </r>
  <r>
    <n v="2017"/>
    <n v="23007"/>
    <x v="3"/>
    <x v="7"/>
    <x v="7"/>
    <x v="0"/>
    <x v="0"/>
    <n v="10502.831093433901"/>
    <n v="9480.8597322949208"/>
    <n v="1021.971361139"/>
    <n v="0.90269563015462662"/>
    <n v="9.7304369845375327E-2"/>
  </r>
  <r>
    <n v="2017"/>
    <n v="23007"/>
    <x v="3"/>
    <x v="7"/>
    <x v="7"/>
    <x v="1"/>
    <x v="1"/>
    <n v="0"/>
    <n v="0"/>
    <n v="0"/>
    <e v="#DIV/0!"/>
    <e v="#DIV/0!"/>
  </r>
  <r>
    <n v="2017"/>
    <n v="23007"/>
    <x v="3"/>
    <x v="7"/>
    <x v="7"/>
    <x v="2"/>
    <x v="2"/>
    <n v="486527.26239714702"/>
    <n v="439184.60961468797"/>
    <n v="47342.652782458797"/>
    <n v="0.90269270307855076"/>
    <n v="9.7307296921448766E-2"/>
  </r>
  <r>
    <n v="2017"/>
    <n v="23007"/>
    <x v="3"/>
    <x v="7"/>
    <x v="7"/>
    <x v="3"/>
    <x v="3"/>
    <n v="0"/>
    <n v="0"/>
    <n v="0"/>
    <e v="#DIV/0!"/>
    <e v="#DIV/0!"/>
  </r>
  <r>
    <n v="2017"/>
    <n v="23007"/>
    <x v="3"/>
    <x v="7"/>
    <x v="7"/>
    <x v="4"/>
    <x v="4"/>
    <n v="0"/>
    <n v="0"/>
    <n v="0"/>
    <e v="#DIV/0!"/>
    <e v="#DIV/0!"/>
  </r>
  <r>
    <n v="2017"/>
    <n v="23007"/>
    <x v="3"/>
    <x v="8"/>
    <x v="8"/>
    <x v="0"/>
    <x v="0"/>
    <n v="29.208943097755601"/>
    <n v="26.3667250617581"/>
    <n v="2.8422180359975"/>
    <n v="0.90269356797727152"/>
    <n v="9.7306432022728498E-2"/>
  </r>
  <r>
    <n v="2017"/>
    <n v="23007"/>
    <x v="3"/>
    <x v="8"/>
    <x v="8"/>
    <x v="1"/>
    <x v="1"/>
    <n v="0"/>
    <n v="0"/>
    <n v="0"/>
    <e v="#DIV/0!"/>
    <e v="#DIV/0!"/>
  </r>
  <r>
    <n v="2017"/>
    <n v="23007"/>
    <x v="3"/>
    <x v="8"/>
    <x v="8"/>
    <x v="2"/>
    <x v="2"/>
    <n v="1058.60784536955"/>
    <n v="955.59433010358998"/>
    <n v="103.013515265965"/>
    <n v="0.90268963552787673"/>
    <n v="9.7310364472127972E-2"/>
  </r>
  <r>
    <n v="2017"/>
    <n v="23007"/>
    <x v="3"/>
    <x v="8"/>
    <x v="8"/>
    <x v="3"/>
    <x v="3"/>
    <n v="0"/>
    <n v="0"/>
    <n v="0"/>
    <e v="#DIV/0!"/>
    <e v="#DIV/0!"/>
  </r>
  <r>
    <n v="2017"/>
    <n v="23007"/>
    <x v="3"/>
    <x v="8"/>
    <x v="8"/>
    <x v="4"/>
    <x v="4"/>
    <n v="0"/>
    <n v="0"/>
    <n v="0"/>
    <e v="#DIV/0!"/>
    <e v="#DIV/0!"/>
  </r>
  <r>
    <n v="2017"/>
    <n v="23007"/>
    <x v="3"/>
    <x v="9"/>
    <x v="9"/>
    <x v="0"/>
    <x v="0"/>
    <n v="670.37741283027196"/>
    <n v="605.14440538478902"/>
    <n v="65.233007445482599"/>
    <n v="0.90269211611698674"/>
    <n v="9.7307883883012744E-2"/>
  </r>
  <r>
    <n v="2017"/>
    <n v="23007"/>
    <x v="3"/>
    <x v="9"/>
    <x v="9"/>
    <x v="1"/>
    <x v="1"/>
    <n v="0"/>
    <n v="0"/>
    <n v="0"/>
    <e v="#DIV/0!"/>
    <e v="#DIV/0!"/>
  </r>
  <r>
    <n v="2017"/>
    <n v="23007"/>
    <x v="3"/>
    <x v="9"/>
    <x v="9"/>
    <x v="2"/>
    <x v="2"/>
    <n v="24642.4837948934"/>
    <n v="22244.499444171001"/>
    <n v="2397.98435072242"/>
    <n v="0.90268901581993422"/>
    <n v="9.7310984180066631E-2"/>
  </r>
  <r>
    <n v="2017"/>
    <n v="23007"/>
    <x v="3"/>
    <x v="9"/>
    <x v="9"/>
    <x v="3"/>
    <x v="3"/>
    <n v="0"/>
    <n v="0"/>
    <n v="0"/>
    <e v="#DIV/0!"/>
    <e v="#DIV/0!"/>
  </r>
  <r>
    <n v="2017"/>
    <n v="23007"/>
    <x v="3"/>
    <x v="9"/>
    <x v="9"/>
    <x v="4"/>
    <x v="4"/>
    <n v="0"/>
    <n v="0"/>
    <n v="0"/>
    <e v="#DIV/0!"/>
    <e v="#DIV/0!"/>
  </r>
  <r>
    <n v="2017"/>
    <n v="23007"/>
    <x v="3"/>
    <x v="10"/>
    <x v="10"/>
    <x v="0"/>
    <x v="0"/>
    <n v="5.5124934382608801"/>
    <n v="4.9760885967319997"/>
    <n v="0.53640484152888002"/>
    <n v="0.90269288344076304"/>
    <n v="9.7307116559236892E-2"/>
  </r>
  <r>
    <n v="2017"/>
    <n v="23007"/>
    <x v="3"/>
    <x v="10"/>
    <x v="10"/>
    <x v="1"/>
    <x v="1"/>
    <n v="0"/>
    <n v="0"/>
    <n v="0"/>
    <e v="#DIV/0!"/>
    <e v="#DIV/0!"/>
  </r>
  <r>
    <n v="2017"/>
    <n v="23007"/>
    <x v="3"/>
    <x v="10"/>
    <x v="10"/>
    <x v="2"/>
    <x v="2"/>
    <n v="356.50787461830799"/>
    <n v="321.81692322406201"/>
    <n v="34.690951394246198"/>
    <n v="0.902692327816356"/>
    <n v="9.7307672183644639E-2"/>
  </r>
  <r>
    <n v="2017"/>
    <n v="23007"/>
    <x v="3"/>
    <x v="10"/>
    <x v="10"/>
    <x v="3"/>
    <x v="3"/>
    <n v="0"/>
    <n v="0"/>
    <n v="0"/>
    <e v="#DIV/0!"/>
    <e v="#DIV/0!"/>
  </r>
  <r>
    <n v="2017"/>
    <n v="23007"/>
    <x v="3"/>
    <x v="10"/>
    <x v="10"/>
    <x v="4"/>
    <x v="4"/>
    <n v="0"/>
    <n v="0"/>
    <n v="0"/>
    <e v="#DIV/0!"/>
    <e v="#DIV/0!"/>
  </r>
  <r>
    <n v="2017"/>
    <n v="23009"/>
    <x v="4"/>
    <x v="0"/>
    <x v="0"/>
    <x v="0"/>
    <x v="0"/>
    <n v="6798.3994712384101"/>
    <n v="6136.8627502817999"/>
    <n v="661.53672095660602"/>
    <n v="0.90269228459502349"/>
    <n v="9.7307715404975931E-2"/>
  </r>
  <r>
    <n v="2017"/>
    <n v="23009"/>
    <x v="4"/>
    <x v="0"/>
    <x v="0"/>
    <x v="1"/>
    <x v="1"/>
    <n v="0"/>
    <n v="0"/>
    <n v="0"/>
    <e v="#DIV/0!"/>
    <e v="#DIV/0!"/>
  </r>
  <r>
    <n v="2017"/>
    <n v="23009"/>
    <x v="4"/>
    <x v="0"/>
    <x v="0"/>
    <x v="2"/>
    <x v="2"/>
    <n v="357520.00057893601"/>
    <n v="322730.561471525"/>
    <n v="34789.439107410799"/>
    <n v="0.90269232755908457"/>
    <n v="9.7307672440914872E-2"/>
  </r>
  <r>
    <n v="2017"/>
    <n v="23009"/>
    <x v="4"/>
    <x v="0"/>
    <x v="0"/>
    <x v="3"/>
    <x v="3"/>
    <n v="0"/>
    <n v="0"/>
    <n v="0"/>
    <e v="#DIV/0!"/>
    <e v="#DIV/0!"/>
  </r>
  <r>
    <n v="2017"/>
    <n v="23009"/>
    <x v="4"/>
    <x v="0"/>
    <x v="0"/>
    <x v="4"/>
    <x v="4"/>
    <n v="0"/>
    <n v="0"/>
    <n v="0"/>
    <e v="#DIV/0!"/>
    <e v="#DIV/0!"/>
  </r>
  <r>
    <n v="2017"/>
    <n v="23009"/>
    <x v="4"/>
    <x v="1"/>
    <x v="1"/>
    <x v="0"/>
    <x v="0"/>
    <n v="474968.78392677801"/>
    <n v="428750.66643754399"/>
    <n v="46218.117489234101"/>
    <n v="0.90269230515081789"/>
    <n v="9.7307694849182266E-2"/>
  </r>
  <r>
    <n v="2017"/>
    <n v="23009"/>
    <x v="4"/>
    <x v="1"/>
    <x v="1"/>
    <x v="1"/>
    <x v="1"/>
    <n v="0"/>
    <n v="0"/>
    <n v="0"/>
    <e v="#DIV/0!"/>
    <e v="#DIV/0!"/>
  </r>
  <r>
    <n v="2017"/>
    <n v="23009"/>
    <x v="4"/>
    <x v="1"/>
    <x v="1"/>
    <x v="2"/>
    <x v="2"/>
    <n v="7019591.1655505896"/>
    <n v="6336526.7257978497"/>
    <n v="683064.43975273997"/>
    <n v="0.90269170616303795"/>
    <n v="9.7308293836962087E-2"/>
  </r>
  <r>
    <n v="2017"/>
    <n v="23009"/>
    <x v="4"/>
    <x v="1"/>
    <x v="1"/>
    <x v="3"/>
    <x v="3"/>
    <n v="0"/>
    <n v="0"/>
    <n v="0"/>
    <e v="#DIV/0!"/>
    <e v="#DIV/0!"/>
  </r>
  <r>
    <n v="2017"/>
    <n v="23009"/>
    <x v="4"/>
    <x v="1"/>
    <x v="1"/>
    <x v="4"/>
    <x v="4"/>
    <n v="0"/>
    <n v="0"/>
    <n v="0"/>
    <e v="#DIV/0!"/>
    <e v="#DIV/0!"/>
  </r>
  <r>
    <n v="2017"/>
    <n v="23009"/>
    <x v="4"/>
    <x v="2"/>
    <x v="2"/>
    <x v="0"/>
    <x v="0"/>
    <n v="1053252.01216123"/>
    <n v="950766.95071096602"/>
    <n v="102485.06145026701"/>
    <n v="0.90269654340373029"/>
    <n v="9.7303456596272583E-2"/>
  </r>
  <r>
    <n v="2017"/>
    <n v="23009"/>
    <x v="4"/>
    <x v="2"/>
    <x v="2"/>
    <x v="1"/>
    <x v="1"/>
    <n v="0"/>
    <n v="0"/>
    <n v="0"/>
    <e v="#DIV/0!"/>
    <e v="#DIV/0!"/>
  </r>
  <r>
    <n v="2017"/>
    <n v="23009"/>
    <x v="4"/>
    <x v="2"/>
    <x v="2"/>
    <x v="2"/>
    <x v="2"/>
    <n v="19202981.507159799"/>
    <n v="17334341.834445599"/>
    <n v="1868639.6727141601"/>
    <n v="0.90269012798780857"/>
    <n v="9.7309872012189408E-2"/>
  </r>
  <r>
    <n v="2017"/>
    <n v="23009"/>
    <x v="4"/>
    <x v="2"/>
    <x v="2"/>
    <x v="3"/>
    <x v="3"/>
    <n v="0"/>
    <n v="0"/>
    <n v="0"/>
    <e v="#DIV/0!"/>
    <e v="#DIV/0!"/>
  </r>
  <r>
    <n v="2017"/>
    <n v="23009"/>
    <x v="4"/>
    <x v="2"/>
    <x v="2"/>
    <x v="4"/>
    <x v="4"/>
    <n v="0"/>
    <n v="0"/>
    <n v="0"/>
    <e v="#DIV/0!"/>
    <e v="#DIV/0!"/>
  </r>
  <r>
    <n v="2017"/>
    <n v="23009"/>
    <x v="4"/>
    <x v="3"/>
    <x v="3"/>
    <x v="0"/>
    <x v="0"/>
    <n v="93309.579186871197"/>
    <n v="84229.670771429504"/>
    <n v="9079.9084154416796"/>
    <n v="0.90269050086211033"/>
    <n v="9.7309499137889555E-2"/>
  </r>
  <r>
    <n v="2017"/>
    <n v="23009"/>
    <x v="4"/>
    <x v="3"/>
    <x v="3"/>
    <x v="1"/>
    <x v="1"/>
    <n v="0"/>
    <n v="0"/>
    <n v="0"/>
    <e v="#DIV/0!"/>
    <e v="#DIV/0!"/>
  </r>
  <r>
    <n v="2017"/>
    <n v="23009"/>
    <x v="4"/>
    <x v="3"/>
    <x v="3"/>
    <x v="2"/>
    <x v="2"/>
    <n v="1552609.6579859401"/>
    <n v="1401527.5513121299"/>
    <n v="151082.10667381101"/>
    <n v="0.90269150658910924"/>
    <n v="9.7308493410891275E-2"/>
  </r>
  <r>
    <n v="2017"/>
    <n v="23009"/>
    <x v="4"/>
    <x v="3"/>
    <x v="3"/>
    <x v="3"/>
    <x v="3"/>
    <n v="0"/>
    <n v="0"/>
    <n v="0"/>
    <e v="#DIV/0!"/>
    <e v="#DIV/0!"/>
  </r>
  <r>
    <n v="2017"/>
    <n v="23009"/>
    <x v="4"/>
    <x v="3"/>
    <x v="3"/>
    <x v="4"/>
    <x v="4"/>
    <n v="0"/>
    <n v="0"/>
    <n v="0"/>
    <e v="#DIV/0!"/>
    <e v="#DIV/0!"/>
  </r>
  <r>
    <n v="2017"/>
    <n v="23009"/>
    <x v="4"/>
    <x v="4"/>
    <x v="4"/>
    <x v="0"/>
    <x v="0"/>
    <n v="43.687911027515497"/>
    <n v="39.436692774689497"/>
    <n v="4.2512182528259599"/>
    <n v="0.9026911987128774"/>
    <n v="9.7308801287121729E-2"/>
  </r>
  <r>
    <n v="2017"/>
    <n v="23009"/>
    <x v="4"/>
    <x v="4"/>
    <x v="4"/>
    <x v="1"/>
    <x v="1"/>
    <n v="0"/>
    <n v="0"/>
    <n v="0"/>
    <e v="#DIV/0!"/>
    <e v="#DIV/0!"/>
  </r>
  <r>
    <n v="2017"/>
    <n v="23009"/>
    <x v="4"/>
    <x v="4"/>
    <x v="4"/>
    <x v="2"/>
    <x v="2"/>
    <n v="6741.6023360811796"/>
    <n v="6085.5920933098096"/>
    <n v="656.01024277137299"/>
    <n v="0.90269223693892608"/>
    <n v="9.7307763061074387E-2"/>
  </r>
  <r>
    <n v="2017"/>
    <n v="23009"/>
    <x v="4"/>
    <x v="4"/>
    <x v="4"/>
    <x v="3"/>
    <x v="3"/>
    <n v="0"/>
    <n v="0"/>
    <n v="0"/>
    <e v="#DIV/0!"/>
    <e v="#DIV/0!"/>
  </r>
  <r>
    <n v="2017"/>
    <n v="23009"/>
    <x v="4"/>
    <x v="4"/>
    <x v="4"/>
    <x v="4"/>
    <x v="4"/>
    <n v="0"/>
    <n v="0"/>
    <n v="0"/>
    <e v="#DIV/0!"/>
    <e v="#DIV/0!"/>
  </r>
  <r>
    <n v="2017"/>
    <n v="23009"/>
    <x v="4"/>
    <x v="5"/>
    <x v="5"/>
    <x v="0"/>
    <x v="0"/>
    <n v="175.403115853386"/>
    <n v="158.33480422611501"/>
    <n v="17.068311627271399"/>
    <n v="0.90269094397651495"/>
    <n v="9.7309056023487453E-2"/>
  </r>
  <r>
    <n v="2017"/>
    <n v="23009"/>
    <x v="4"/>
    <x v="5"/>
    <x v="5"/>
    <x v="1"/>
    <x v="1"/>
    <n v="0"/>
    <n v="0"/>
    <n v="0"/>
    <e v="#DIV/0!"/>
    <e v="#DIV/0!"/>
  </r>
  <r>
    <n v="2017"/>
    <n v="23009"/>
    <x v="4"/>
    <x v="5"/>
    <x v="5"/>
    <x v="2"/>
    <x v="2"/>
    <n v="5760.5739455937401"/>
    <n v="5200.02716291868"/>
    <n v="560.54678267506597"/>
    <n v="0.90269254626896644"/>
    <n v="9.7307453731034541E-2"/>
  </r>
  <r>
    <n v="2017"/>
    <n v="23009"/>
    <x v="4"/>
    <x v="5"/>
    <x v="5"/>
    <x v="3"/>
    <x v="3"/>
    <n v="0"/>
    <n v="0"/>
    <n v="0"/>
    <e v="#DIV/0!"/>
    <e v="#DIV/0!"/>
  </r>
  <r>
    <n v="2017"/>
    <n v="23009"/>
    <x v="4"/>
    <x v="5"/>
    <x v="5"/>
    <x v="4"/>
    <x v="4"/>
    <n v="0"/>
    <n v="0"/>
    <n v="0"/>
    <e v="#DIV/0!"/>
    <e v="#DIV/0!"/>
  </r>
  <r>
    <n v="2017"/>
    <n v="23009"/>
    <x v="4"/>
    <x v="6"/>
    <x v="6"/>
    <x v="0"/>
    <x v="0"/>
    <n v="48.027569771366998"/>
    <n v="43.354078753284199"/>
    <n v="4.67349101808274"/>
    <n v="0.90269149489906042"/>
    <n v="9.7308505100938386E-2"/>
  </r>
  <r>
    <n v="2017"/>
    <n v="23009"/>
    <x v="4"/>
    <x v="6"/>
    <x v="6"/>
    <x v="1"/>
    <x v="1"/>
    <n v="0"/>
    <n v="0"/>
    <n v="0"/>
    <e v="#DIV/0!"/>
    <e v="#DIV/0!"/>
  </r>
  <r>
    <n v="2017"/>
    <n v="23009"/>
    <x v="4"/>
    <x v="6"/>
    <x v="6"/>
    <x v="2"/>
    <x v="2"/>
    <n v="4564.7892950271098"/>
    <n v="4120.6056916163798"/>
    <n v="444.18360341073202"/>
    <n v="0.90269351448606305"/>
    <n v="9.7306485513937405E-2"/>
  </r>
  <r>
    <n v="2017"/>
    <n v="23009"/>
    <x v="4"/>
    <x v="6"/>
    <x v="6"/>
    <x v="3"/>
    <x v="3"/>
    <n v="0"/>
    <n v="0"/>
    <n v="0"/>
    <e v="#DIV/0!"/>
    <e v="#DIV/0!"/>
  </r>
  <r>
    <n v="2017"/>
    <n v="23009"/>
    <x v="4"/>
    <x v="6"/>
    <x v="6"/>
    <x v="4"/>
    <x v="4"/>
    <n v="0"/>
    <n v="0"/>
    <n v="0"/>
    <e v="#DIV/0!"/>
    <e v="#DIV/0!"/>
  </r>
  <r>
    <n v="2017"/>
    <n v="23009"/>
    <x v="4"/>
    <x v="7"/>
    <x v="7"/>
    <x v="0"/>
    <x v="0"/>
    <n v="20965.008460782599"/>
    <n v="18924.947145055401"/>
    <n v="2040.06131572719"/>
    <n v="0.90269208240276355"/>
    <n v="9.730791759723606E-2"/>
  </r>
  <r>
    <n v="2017"/>
    <n v="23009"/>
    <x v="4"/>
    <x v="7"/>
    <x v="7"/>
    <x v="1"/>
    <x v="1"/>
    <n v="0"/>
    <n v="0"/>
    <n v="0"/>
    <e v="#DIV/0!"/>
    <e v="#DIV/0!"/>
  </r>
  <r>
    <n v="2017"/>
    <n v="23009"/>
    <x v="4"/>
    <x v="7"/>
    <x v="7"/>
    <x v="2"/>
    <x v="2"/>
    <n v="1340948.81646966"/>
    <n v="1210465.3827003799"/>
    <n v="130483.43376928099"/>
    <n v="0.9026932033746029"/>
    <n v="9.7306796625397735E-2"/>
  </r>
  <r>
    <n v="2017"/>
    <n v="23009"/>
    <x v="4"/>
    <x v="7"/>
    <x v="7"/>
    <x v="3"/>
    <x v="3"/>
    <n v="0"/>
    <n v="0"/>
    <n v="0"/>
    <e v="#DIV/0!"/>
    <e v="#DIV/0!"/>
  </r>
  <r>
    <n v="2017"/>
    <n v="23009"/>
    <x v="4"/>
    <x v="7"/>
    <x v="7"/>
    <x v="4"/>
    <x v="4"/>
    <n v="0"/>
    <n v="0"/>
    <n v="0"/>
    <e v="#DIV/0!"/>
    <e v="#DIV/0!"/>
  </r>
  <r>
    <n v="2017"/>
    <n v="23009"/>
    <x v="4"/>
    <x v="8"/>
    <x v="8"/>
    <x v="0"/>
    <x v="0"/>
    <n v="23.189492634582301"/>
    <n v="20.933007378309199"/>
    <n v="2.2564852562730402"/>
    <n v="0.90269363405959024"/>
    <n v="9.7306365940407091E-2"/>
  </r>
  <r>
    <n v="2017"/>
    <n v="23009"/>
    <x v="4"/>
    <x v="8"/>
    <x v="8"/>
    <x v="1"/>
    <x v="1"/>
    <n v="0"/>
    <n v="0"/>
    <n v="0"/>
    <e v="#DIV/0!"/>
    <e v="#DIV/0!"/>
  </r>
  <r>
    <n v="2017"/>
    <n v="23009"/>
    <x v="4"/>
    <x v="8"/>
    <x v="8"/>
    <x v="2"/>
    <x v="2"/>
    <n v="1117.48827312907"/>
    <n v="1008.7522008314201"/>
    <n v="108.736072297649"/>
    <n v="0.90269600593375454"/>
    <n v="9.7303994066244653E-2"/>
  </r>
  <r>
    <n v="2017"/>
    <n v="23009"/>
    <x v="4"/>
    <x v="8"/>
    <x v="8"/>
    <x v="3"/>
    <x v="3"/>
    <n v="0"/>
    <n v="0"/>
    <n v="0"/>
    <e v="#DIV/0!"/>
    <e v="#DIV/0!"/>
  </r>
  <r>
    <n v="2017"/>
    <n v="23009"/>
    <x v="4"/>
    <x v="8"/>
    <x v="8"/>
    <x v="4"/>
    <x v="4"/>
    <n v="0"/>
    <n v="0"/>
    <n v="0"/>
    <e v="#DIV/0!"/>
    <e v="#DIV/0!"/>
  </r>
  <r>
    <n v="2017"/>
    <n v="23009"/>
    <x v="4"/>
    <x v="9"/>
    <x v="9"/>
    <x v="0"/>
    <x v="0"/>
    <n v="977.12327115601795"/>
    <n v="882.04159140490594"/>
    <n v="95.081679751111807"/>
    <n v="0.90269223693892531"/>
    <n v="9.7307763061074457E-2"/>
  </r>
  <r>
    <n v="2017"/>
    <n v="23009"/>
    <x v="4"/>
    <x v="9"/>
    <x v="9"/>
    <x v="1"/>
    <x v="1"/>
    <n v="0"/>
    <n v="0"/>
    <n v="0"/>
    <e v="#DIV/0!"/>
    <e v="#DIV/0!"/>
  </r>
  <r>
    <n v="2017"/>
    <n v="23009"/>
    <x v="4"/>
    <x v="9"/>
    <x v="9"/>
    <x v="2"/>
    <x v="2"/>
    <n v="44571.665678803598"/>
    <n v="40234.506315248997"/>
    <n v="4337.1593635546096"/>
    <n v="0.9026924550047235"/>
    <n v="9.7307544995276662E-2"/>
  </r>
  <r>
    <n v="2017"/>
    <n v="23009"/>
    <x v="4"/>
    <x v="9"/>
    <x v="9"/>
    <x v="3"/>
    <x v="3"/>
    <n v="0"/>
    <n v="0"/>
    <n v="0"/>
    <e v="#DIV/0!"/>
    <e v="#DIV/0!"/>
  </r>
  <r>
    <n v="2017"/>
    <n v="23009"/>
    <x v="4"/>
    <x v="9"/>
    <x v="9"/>
    <x v="4"/>
    <x v="4"/>
    <n v="0"/>
    <n v="0"/>
    <n v="0"/>
    <e v="#DIV/0!"/>
    <e v="#DIV/0!"/>
  </r>
  <r>
    <n v="2017"/>
    <n v="23009"/>
    <x v="4"/>
    <x v="10"/>
    <x v="10"/>
    <x v="0"/>
    <x v="0"/>
    <n v="8.7837351493077307"/>
    <n v="7.9290030509037797"/>
    <n v="0.85473209840394804"/>
    <n v="0.90269149924547587"/>
    <n v="9.7308500754523741E-2"/>
  </r>
  <r>
    <n v="2017"/>
    <n v="23009"/>
    <x v="4"/>
    <x v="10"/>
    <x v="10"/>
    <x v="1"/>
    <x v="1"/>
    <n v="0"/>
    <n v="0"/>
    <n v="0"/>
    <e v="#DIV/0!"/>
    <e v="#DIV/0!"/>
  </r>
  <r>
    <n v="2017"/>
    <n v="23009"/>
    <x v="4"/>
    <x v="10"/>
    <x v="10"/>
    <x v="2"/>
    <x v="2"/>
    <n v="358.10281644459798"/>
    <n v="323.25703741199601"/>
    <n v="34.845779032601598"/>
    <n v="0.90269336784735132"/>
    <n v="9.7306632152647649E-2"/>
  </r>
  <r>
    <n v="2017"/>
    <n v="23009"/>
    <x v="4"/>
    <x v="10"/>
    <x v="10"/>
    <x v="3"/>
    <x v="3"/>
    <n v="0"/>
    <n v="0"/>
    <n v="0"/>
    <e v="#DIV/0!"/>
    <e v="#DIV/0!"/>
  </r>
  <r>
    <n v="2017"/>
    <n v="23009"/>
    <x v="4"/>
    <x v="10"/>
    <x v="10"/>
    <x v="4"/>
    <x v="4"/>
    <n v="0"/>
    <n v="0"/>
    <n v="0"/>
    <e v="#DIV/0!"/>
    <e v="#DIV/0!"/>
  </r>
  <r>
    <n v="2017"/>
    <n v="23011"/>
    <x v="5"/>
    <x v="0"/>
    <x v="0"/>
    <x v="0"/>
    <x v="0"/>
    <n v="15441.3310306568"/>
    <n v="13938.7340110067"/>
    <n v="1502.59701965012"/>
    <n v="0.90268992895321754"/>
    <n v="9.7310071046783769E-2"/>
  </r>
  <r>
    <n v="2017"/>
    <n v="23011"/>
    <x v="5"/>
    <x v="0"/>
    <x v="0"/>
    <x v="1"/>
    <x v="1"/>
    <n v="85381.259161954004"/>
    <n v="77073.242814462006"/>
    <n v="8308.0163474919791"/>
    <n v="0.90269508286668532"/>
    <n v="9.7304917133314447E-2"/>
  </r>
  <r>
    <n v="2017"/>
    <n v="23011"/>
    <x v="5"/>
    <x v="0"/>
    <x v="0"/>
    <x v="2"/>
    <x v="2"/>
    <n v="546149.07242282503"/>
    <n v="493005.03006452997"/>
    <n v="53144.042358294799"/>
    <n v="0.90269315642606951"/>
    <n v="9.7306843573929991E-2"/>
  </r>
  <r>
    <n v="2017"/>
    <n v="23011"/>
    <x v="5"/>
    <x v="0"/>
    <x v="0"/>
    <x v="3"/>
    <x v="3"/>
    <n v="14436.7960147338"/>
    <n v="13031.980448919099"/>
    <n v="1404.81556581472"/>
    <n v="0.90269201252265496"/>
    <n v="9.7307987477346328E-2"/>
  </r>
  <r>
    <n v="2017"/>
    <n v="23011"/>
    <x v="5"/>
    <x v="0"/>
    <x v="0"/>
    <x v="4"/>
    <x v="4"/>
    <n v="209862.63105955801"/>
    <n v="189441.43267807999"/>
    <n v="20421.198381478302"/>
    <n v="0.90269254569822588"/>
    <n v="9.730745430177544E-2"/>
  </r>
  <r>
    <n v="2017"/>
    <n v="23011"/>
    <x v="5"/>
    <x v="1"/>
    <x v="1"/>
    <x v="0"/>
    <x v="0"/>
    <n v="1149994.3852312299"/>
    <n v="1038089.06016042"/>
    <n v="111905.325070812"/>
    <n v="0.90269054657313907"/>
    <n v="9.730945342686273E-2"/>
  </r>
  <r>
    <n v="2017"/>
    <n v="23011"/>
    <x v="5"/>
    <x v="1"/>
    <x v="1"/>
    <x v="1"/>
    <x v="1"/>
    <n v="4151875.64062302"/>
    <n v="3747868.8253929699"/>
    <n v="404006.81523004401"/>
    <n v="0.90269293924000438"/>
    <n v="9.7307060759994193E-2"/>
  </r>
  <r>
    <n v="2017"/>
    <n v="23011"/>
    <x v="5"/>
    <x v="1"/>
    <x v="1"/>
    <x v="2"/>
    <x v="2"/>
    <n v="7555149.1832337501"/>
    <n v="6819977.4324873202"/>
    <n v="735171.75074643095"/>
    <n v="0.90269262288322383"/>
    <n v="9.7307377116776297E-2"/>
  </r>
  <r>
    <n v="2017"/>
    <n v="23011"/>
    <x v="5"/>
    <x v="1"/>
    <x v="1"/>
    <x v="3"/>
    <x v="3"/>
    <n v="838211.51337476401"/>
    <n v="756647.17182956496"/>
    <n v="81564.341545198695"/>
    <n v="0.90269241087275343"/>
    <n v="9.7307589127246116E-2"/>
  </r>
  <r>
    <n v="2017"/>
    <n v="23011"/>
    <x v="5"/>
    <x v="1"/>
    <x v="1"/>
    <x v="4"/>
    <x v="4"/>
    <n v="4658360.34008714"/>
    <n v="4205068.63172758"/>
    <n v="453291.70835955802"/>
    <n v="0.9026928628816463"/>
    <n v="9.7307137118353246E-2"/>
  </r>
  <r>
    <n v="2017"/>
    <n v="23011"/>
    <x v="5"/>
    <x v="2"/>
    <x v="2"/>
    <x v="0"/>
    <x v="0"/>
    <n v="1943526.44151239"/>
    <n v="1754404.1251350001"/>
    <n v="189122.316377382"/>
    <n v="0.90269115339114137"/>
    <n v="9.7308846608854499E-2"/>
  </r>
  <r>
    <n v="2017"/>
    <n v="23011"/>
    <x v="5"/>
    <x v="2"/>
    <x v="2"/>
    <x v="1"/>
    <x v="1"/>
    <n v="8890683.1258140597"/>
    <n v="8025542.5391263999"/>
    <n v="865140.58668765996"/>
    <n v="0.90269132591445889"/>
    <n v="9.7308674085541086E-2"/>
  </r>
  <r>
    <n v="2017"/>
    <n v="23011"/>
    <x v="5"/>
    <x v="2"/>
    <x v="2"/>
    <x v="2"/>
    <x v="2"/>
    <n v="15704736.811910201"/>
    <n v="14176539.143502399"/>
    <n v="1528197.6684077999"/>
    <n v="0.90269192749229377"/>
    <n v="9.7308072507706164E-2"/>
  </r>
  <r>
    <n v="2017"/>
    <n v="23011"/>
    <x v="5"/>
    <x v="2"/>
    <x v="2"/>
    <x v="3"/>
    <x v="3"/>
    <n v="1974134.8174383701"/>
    <n v="1782031.9625649401"/>
    <n v="192102.854873434"/>
    <n v="0.90269010344354195"/>
    <n v="9.7309896556460079E-2"/>
  </r>
  <r>
    <n v="2017"/>
    <n v="23011"/>
    <x v="5"/>
    <x v="2"/>
    <x v="2"/>
    <x v="4"/>
    <x v="4"/>
    <n v="8443323.4512166008"/>
    <n v="7621686.8950062497"/>
    <n v="821636.55621035094"/>
    <n v="0.90268801604515558"/>
    <n v="9.7311983954844361E-2"/>
  </r>
  <r>
    <n v="2017"/>
    <n v="23011"/>
    <x v="5"/>
    <x v="3"/>
    <x v="3"/>
    <x v="0"/>
    <x v="0"/>
    <n v="273530.41461284499"/>
    <n v="246913.97622881801"/>
    <n v="26616.438384027701"/>
    <n v="0.90269294761352259"/>
    <n v="9.7307052386479992E-2"/>
  </r>
  <r>
    <n v="2017"/>
    <n v="23011"/>
    <x v="5"/>
    <x v="3"/>
    <x v="3"/>
    <x v="1"/>
    <x v="1"/>
    <n v="1149682.3130600399"/>
    <n v="1037805.57311555"/>
    <n v="111876.739944487"/>
    <n v="0.90268899619172682"/>
    <n v="9.7311003808270694E-2"/>
  </r>
  <r>
    <n v="2017"/>
    <n v="23011"/>
    <x v="5"/>
    <x v="3"/>
    <x v="3"/>
    <x v="2"/>
    <x v="2"/>
    <n v="2048703.19758762"/>
    <n v="1849347.9862765099"/>
    <n v="199355.21131111201"/>
    <n v="0.90269199972653236"/>
    <n v="9.7308000273468545E-2"/>
  </r>
  <r>
    <n v="2017"/>
    <n v="23011"/>
    <x v="5"/>
    <x v="3"/>
    <x v="3"/>
    <x v="3"/>
    <x v="3"/>
    <n v="253666.59919722599"/>
    <n v="228983.01565937101"/>
    <n v="24683.583537854702"/>
    <n v="0.90269281168285198"/>
    <n v="9.7307188317146923E-2"/>
  </r>
  <r>
    <n v="2017"/>
    <n v="23011"/>
    <x v="5"/>
    <x v="3"/>
    <x v="3"/>
    <x v="4"/>
    <x v="4"/>
    <n v="1106675.39411637"/>
    <n v="998992.14685808204"/>
    <n v="107683.247258284"/>
    <n v="0.90269662826987485"/>
    <n v="9.7303371730121616E-2"/>
  </r>
  <r>
    <n v="2017"/>
    <n v="23011"/>
    <x v="5"/>
    <x v="4"/>
    <x v="4"/>
    <x v="0"/>
    <x v="0"/>
    <n v="19.011099293790799"/>
    <n v="17.161171748179999"/>
    <n v="1.84992754561075"/>
    <n v="0.9026922369389232"/>
    <n v="9.7307763061074193E-2"/>
  </r>
  <r>
    <n v="2017"/>
    <n v="23011"/>
    <x v="5"/>
    <x v="4"/>
    <x v="4"/>
    <x v="1"/>
    <x v="1"/>
    <n v="1858.61750779873"/>
    <n v="1677.75732783232"/>
    <n v="180.860179966402"/>
    <n v="0.90269101673285468"/>
    <n v="9.7308983267141047E-2"/>
  </r>
  <r>
    <n v="2017"/>
    <n v="23011"/>
    <x v="5"/>
    <x v="4"/>
    <x v="4"/>
    <x v="2"/>
    <x v="2"/>
    <n v="1981.3546492908499"/>
    <n v="1788.55216459692"/>
    <n v="192.80248469392799"/>
    <n v="0.90269158287087259"/>
    <n v="9.7308417129126412E-2"/>
  </r>
  <r>
    <n v="2017"/>
    <n v="23011"/>
    <x v="5"/>
    <x v="4"/>
    <x v="4"/>
    <x v="3"/>
    <x v="3"/>
    <n v="285.86823007289701"/>
    <n v="258.050967277236"/>
    <n v="27.817262795661001"/>
    <n v="0.90269201027141932"/>
    <n v="9.7307989728580679E-2"/>
  </r>
  <r>
    <n v="2017"/>
    <n v="23011"/>
    <x v="5"/>
    <x v="4"/>
    <x v="4"/>
    <x v="4"/>
    <x v="4"/>
    <n v="850.30388828936395"/>
    <n v="767.56628283492705"/>
    <n v="82.737605454436107"/>
    <n v="0.90269642819005813"/>
    <n v="9.7303571809940925E-2"/>
  </r>
  <r>
    <n v="2017"/>
    <n v="23011"/>
    <x v="5"/>
    <x v="5"/>
    <x v="5"/>
    <x v="0"/>
    <x v="0"/>
    <n v="232.18591255950301"/>
    <n v="209.592501790342"/>
    <n v="22.593410769160901"/>
    <n v="0.90269258578135769"/>
    <n v="9.730741421864178E-2"/>
  </r>
  <r>
    <n v="2017"/>
    <n v="23011"/>
    <x v="5"/>
    <x v="5"/>
    <x v="5"/>
    <x v="1"/>
    <x v="1"/>
    <n v="4773.7511339817102"/>
    <n v="4309.2298716422501"/>
    <n v="464.52126233945899"/>
    <n v="0.90269261021321612"/>
    <n v="9.7307389786783702E-2"/>
  </r>
  <r>
    <n v="2017"/>
    <n v="23011"/>
    <x v="5"/>
    <x v="5"/>
    <x v="5"/>
    <x v="2"/>
    <x v="2"/>
    <n v="4994.5464122926496"/>
    <n v="4508.5374634447498"/>
    <n v="486.00894884789699"/>
    <n v="0.90269207476944702"/>
    <n v="9.7307925230552414E-2"/>
  </r>
  <r>
    <n v="2017"/>
    <n v="23011"/>
    <x v="5"/>
    <x v="5"/>
    <x v="5"/>
    <x v="3"/>
    <x v="3"/>
    <n v="774.94858020572804"/>
    <n v="699.53992158521498"/>
    <n v="75.408658620512298"/>
    <n v="0.90269204880600717"/>
    <n v="9.7307951193991896E-2"/>
  </r>
  <r>
    <n v="2017"/>
    <n v="23011"/>
    <x v="5"/>
    <x v="5"/>
    <x v="5"/>
    <x v="4"/>
    <x v="4"/>
    <n v="2201.6944709195"/>
    <n v="1987.4547749067499"/>
    <n v="214.239696012753"/>
    <n v="0.90269326700753505"/>
    <n v="9.7306732992466241E-2"/>
  </r>
  <r>
    <n v="2017"/>
    <n v="23011"/>
    <x v="5"/>
    <x v="6"/>
    <x v="6"/>
    <x v="0"/>
    <x v="0"/>
    <n v="95.508422836334901"/>
    <n v="86.214890048496699"/>
    <n v="9.2935327878381901"/>
    <n v="0.90269410265769146"/>
    <n v="9.7305897342308434E-2"/>
  </r>
  <r>
    <n v="2017"/>
    <n v="23011"/>
    <x v="5"/>
    <x v="6"/>
    <x v="6"/>
    <x v="1"/>
    <x v="1"/>
    <n v="1225.0856971268099"/>
    <n v="1105.8748624034899"/>
    <n v="119.21083472331701"/>
    <n v="0.90269184025011084"/>
    <n v="9.7308159749886755E-2"/>
  </r>
  <r>
    <n v="2017"/>
    <n v="23011"/>
    <x v="5"/>
    <x v="6"/>
    <x v="6"/>
    <x v="2"/>
    <x v="2"/>
    <n v="2528.2990840310699"/>
    <n v="2282.2732019404898"/>
    <n v="246.025882090576"/>
    <n v="0.90269114771883663"/>
    <n v="9.7308852281161776E-2"/>
  </r>
  <r>
    <n v="2017"/>
    <n v="23011"/>
    <x v="5"/>
    <x v="6"/>
    <x v="6"/>
    <x v="3"/>
    <x v="3"/>
    <n v="249.29252817071301"/>
    <n v="225.034446105841"/>
    <n v="24.258082064872202"/>
    <n v="0.90269230191985406"/>
    <n v="9.7307698080146679E-2"/>
  </r>
  <r>
    <n v="2017"/>
    <n v="23011"/>
    <x v="5"/>
    <x v="6"/>
    <x v="6"/>
    <x v="4"/>
    <x v="4"/>
    <n v="1354.11488834083"/>
    <n v="1222.3475396953099"/>
    <n v="131.76734864551599"/>
    <n v="0.90269116027003293"/>
    <n v="9.7308839729964056E-2"/>
  </r>
  <r>
    <n v="2017"/>
    <n v="23011"/>
    <x v="5"/>
    <x v="7"/>
    <x v="7"/>
    <x v="0"/>
    <x v="0"/>
    <n v="41630.765012539603"/>
    <n v="37579.771634500103"/>
    <n v="4050.9933780395299"/>
    <n v="0.90269231476242873"/>
    <n v="9.7307685237572022E-2"/>
  </r>
  <r>
    <n v="2017"/>
    <n v="23011"/>
    <x v="5"/>
    <x v="7"/>
    <x v="7"/>
    <x v="1"/>
    <x v="1"/>
    <n v="344402.84812920098"/>
    <n v="310890.52255183202"/>
    <n v="33512.325577368902"/>
    <n v="0.9026944005852211"/>
    <n v="9.7305599414778718E-2"/>
  </r>
  <r>
    <n v="2017"/>
    <n v="23011"/>
    <x v="5"/>
    <x v="7"/>
    <x v="7"/>
    <x v="2"/>
    <x v="2"/>
    <n v="773082.89468497096"/>
    <n v="697856.00853869505"/>
    <n v="75226.886146275996"/>
    <n v="0.90269234170944801"/>
    <n v="9.730765829055206E-2"/>
  </r>
  <r>
    <n v="2017"/>
    <n v="23011"/>
    <x v="5"/>
    <x v="7"/>
    <x v="7"/>
    <x v="3"/>
    <x v="3"/>
    <n v="77551.621418198003"/>
    <n v="70005.262815493494"/>
    <n v="7546.3586027044503"/>
    <n v="0.90269244582249697"/>
    <n v="9.7307554177502309E-2"/>
  </r>
  <r>
    <n v="2017"/>
    <n v="23011"/>
    <x v="5"/>
    <x v="7"/>
    <x v="7"/>
    <x v="4"/>
    <x v="4"/>
    <n v="407389.13353566499"/>
    <n v="367747.49423371197"/>
    <n v="39641.639301953699"/>
    <n v="0.9026934298470124"/>
    <n v="9.7306570152989269E-2"/>
  </r>
  <r>
    <n v="2017"/>
    <n v="23011"/>
    <x v="5"/>
    <x v="8"/>
    <x v="8"/>
    <x v="0"/>
    <x v="0"/>
    <n v="244.06489758407099"/>
    <n v="220.31479179026701"/>
    <n v="23.750105793803499"/>
    <n v="0.90268938291044909"/>
    <n v="9.7310617089548898E-2"/>
  </r>
  <r>
    <n v="2017"/>
    <n v="23011"/>
    <x v="5"/>
    <x v="8"/>
    <x v="8"/>
    <x v="1"/>
    <x v="1"/>
    <n v="1321.6256450046801"/>
    <n v="1193.02687962602"/>
    <n v="128.59876537865699"/>
    <n v="0.90269652691386393"/>
    <n v="9.7303473086133713E-2"/>
  </r>
  <r>
    <n v="2017"/>
    <n v="23011"/>
    <x v="5"/>
    <x v="8"/>
    <x v="8"/>
    <x v="2"/>
    <x v="2"/>
    <n v="2979.7831719180799"/>
    <n v="2689.8303769036402"/>
    <n v="289.952795014439"/>
    <n v="0.90269332421667525"/>
    <n v="9.7306675783324539E-2"/>
  </r>
  <r>
    <n v="2017"/>
    <n v="23011"/>
    <x v="5"/>
    <x v="8"/>
    <x v="8"/>
    <x v="3"/>
    <x v="3"/>
    <n v="303.24221562537298"/>
    <n v="273.734280562366"/>
    <n v="29.507935063006901"/>
    <n v="0.90269186299752791"/>
    <n v="9.7308137002471845E-2"/>
  </r>
  <r>
    <n v="2017"/>
    <n v="23011"/>
    <x v="5"/>
    <x v="8"/>
    <x v="8"/>
    <x v="4"/>
    <x v="4"/>
    <n v="1525.56059168816"/>
    <n v="1377.1152669339899"/>
    <n v="148.44532475416801"/>
    <n v="0.90269457302256151"/>
    <n v="9.7305426977437118E-2"/>
  </r>
  <r>
    <n v="2017"/>
    <n v="23011"/>
    <x v="5"/>
    <x v="9"/>
    <x v="9"/>
    <x v="0"/>
    <x v="0"/>
    <n v="2200.2437570426"/>
    <n v="1986.1426348704999"/>
    <n v="214.101122172104"/>
    <n v="0.90269208968924497"/>
    <n v="9.7307910310756848E-2"/>
  </r>
  <r>
    <n v="2017"/>
    <n v="23011"/>
    <x v="5"/>
    <x v="9"/>
    <x v="9"/>
    <x v="1"/>
    <x v="1"/>
    <n v="13359.978336455901"/>
    <n v="12059.943870213099"/>
    <n v="1300.0344662428499"/>
    <n v="0.90269187318250765"/>
    <n v="9.7308126817495996E-2"/>
  </r>
  <r>
    <n v="2017"/>
    <n v="23011"/>
    <x v="5"/>
    <x v="9"/>
    <x v="9"/>
    <x v="2"/>
    <x v="2"/>
    <n v="26812.987917459599"/>
    <n v="24203.799905707299"/>
    <n v="2609.1880117522301"/>
    <n v="0.90268939740008258"/>
    <n v="9.7310602599914864E-2"/>
  </r>
  <r>
    <n v="2017"/>
    <n v="23011"/>
    <x v="5"/>
    <x v="9"/>
    <x v="9"/>
    <x v="3"/>
    <x v="3"/>
    <n v="2959.9961093878101"/>
    <n v="2671.9706930768998"/>
    <n v="288.02541631090401"/>
    <n v="0.90269398821254532"/>
    <n v="9.7306011787452573E-2"/>
  </r>
  <r>
    <n v="2017"/>
    <n v="23011"/>
    <x v="5"/>
    <x v="9"/>
    <x v="9"/>
    <x v="4"/>
    <x v="4"/>
    <n v="13808.6031685042"/>
    <n v="12464.925362882899"/>
    <n v="1343.67780562132"/>
    <n v="0.9026927061901473"/>
    <n v="9.7307293809854062E-2"/>
  </r>
  <r>
    <n v="2017"/>
    <n v="23011"/>
    <x v="5"/>
    <x v="10"/>
    <x v="10"/>
    <x v="0"/>
    <x v="0"/>
    <n v="13.145323288972801"/>
    <n v="11.866200724119899"/>
    <n v="1.2791225648529401"/>
    <n v="0.9026937157242898"/>
    <n v="9.7306284275713167E-2"/>
  </r>
  <r>
    <n v="2017"/>
    <n v="23011"/>
    <x v="5"/>
    <x v="10"/>
    <x v="10"/>
    <x v="1"/>
    <x v="1"/>
    <n v="634.69997271814498"/>
    <n v="572.93865716171899"/>
    <n v="61.761315556426098"/>
    <n v="0.90269210932540456"/>
    <n v="9.7307890674595651E-2"/>
  </r>
  <r>
    <n v="2017"/>
    <n v="23011"/>
    <x v="5"/>
    <x v="10"/>
    <x v="10"/>
    <x v="2"/>
    <x v="2"/>
    <n v="191.005037536462"/>
    <n v="172.41844061519899"/>
    <n v="18.586596921263901"/>
    <n v="0.90269054072610566"/>
    <n v="9.7309459273899016E-2"/>
  </r>
  <r>
    <n v="2017"/>
    <n v="23011"/>
    <x v="5"/>
    <x v="10"/>
    <x v="10"/>
    <x v="3"/>
    <x v="3"/>
    <n v="143.12304521576601"/>
    <n v="129.196385828525"/>
    <n v="13.926659387240999"/>
    <n v="0.90269450062185441"/>
    <n v="9.7305499378145421E-2"/>
  </r>
  <r>
    <n v="2017"/>
    <n v="23011"/>
    <x v="5"/>
    <x v="10"/>
    <x v="10"/>
    <x v="4"/>
    <x v="4"/>
    <n v="85.568502464670104"/>
    <n v="77.242282089502297"/>
    <n v="8.3262203751677593"/>
    <n v="0.90269526595249727"/>
    <n v="9.7304734047502187E-2"/>
  </r>
  <r>
    <n v="2017"/>
    <n v="23013"/>
    <x v="6"/>
    <x v="0"/>
    <x v="0"/>
    <x v="0"/>
    <x v="0"/>
    <n v="5097.7832602766803"/>
    <n v="4601.7318045379197"/>
    <n v="496.05145573875802"/>
    <n v="0.90269271359492098"/>
    <n v="9.7307286405078547E-2"/>
  </r>
  <r>
    <n v="2017"/>
    <n v="23013"/>
    <x v="6"/>
    <x v="0"/>
    <x v="0"/>
    <x v="1"/>
    <x v="1"/>
    <n v="0"/>
    <n v="0"/>
    <n v="0"/>
    <e v="#DIV/0!"/>
    <e v="#DIV/0!"/>
  </r>
  <r>
    <n v="2017"/>
    <n v="23013"/>
    <x v="6"/>
    <x v="0"/>
    <x v="0"/>
    <x v="2"/>
    <x v="2"/>
    <n v="123545.155384023"/>
    <n v="111523.80345140101"/>
    <n v="12021.351932622099"/>
    <n v="0.90269669502413685"/>
    <n v="9.7303304975864022E-2"/>
  </r>
  <r>
    <n v="2017"/>
    <n v="23013"/>
    <x v="6"/>
    <x v="0"/>
    <x v="0"/>
    <x v="3"/>
    <x v="3"/>
    <n v="0"/>
    <n v="0"/>
    <n v="0"/>
    <e v="#DIV/0!"/>
    <e v="#DIV/0!"/>
  </r>
  <r>
    <n v="2017"/>
    <n v="23013"/>
    <x v="6"/>
    <x v="0"/>
    <x v="0"/>
    <x v="4"/>
    <x v="4"/>
    <n v="27711.840114326998"/>
    <n v="25015.301820719"/>
    <n v="2696.53829360801"/>
    <n v="0.90269363988521678"/>
    <n v="9.7306360114783635E-2"/>
  </r>
  <r>
    <n v="2017"/>
    <n v="23013"/>
    <x v="6"/>
    <x v="1"/>
    <x v="1"/>
    <x v="0"/>
    <x v="0"/>
    <n v="344758.779092021"/>
    <n v="311211.26789402601"/>
    <n v="33547.511197995198"/>
    <n v="0.90269280078567427"/>
    <n v="9.730719921432629E-2"/>
  </r>
  <r>
    <n v="2017"/>
    <n v="23013"/>
    <x v="6"/>
    <x v="1"/>
    <x v="1"/>
    <x v="1"/>
    <x v="1"/>
    <n v="0"/>
    <n v="0"/>
    <n v="0"/>
    <e v="#DIV/0!"/>
    <e v="#DIV/0!"/>
  </r>
  <r>
    <n v="2017"/>
    <n v="23013"/>
    <x v="6"/>
    <x v="1"/>
    <x v="1"/>
    <x v="2"/>
    <x v="2"/>
    <n v="3051450.12431353"/>
    <n v="2754522.1205427102"/>
    <n v="296928.00377081899"/>
    <n v="0.90269282089687819"/>
    <n v="9.7307179103121491E-2"/>
  </r>
  <r>
    <n v="2017"/>
    <n v="23013"/>
    <x v="6"/>
    <x v="1"/>
    <x v="1"/>
    <x v="3"/>
    <x v="3"/>
    <n v="0"/>
    <n v="0"/>
    <n v="0"/>
    <e v="#DIV/0!"/>
    <e v="#DIV/0!"/>
  </r>
  <r>
    <n v="2017"/>
    <n v="23013"/>
    <x v="6"/>
    <x v="1"/>
    <x v="1"/>
    <x v="4"/>
    <x v="4"/>
    <n v="967002.01154973998"/>
    <n v="872905.20893027599"/>
    <n v="94096.802619464201"/>
    <n v="0.90269223693892608"/>
    <n v="9.7307763061074165E-2"/>
  </r>
  <r>
    <n v="2017"/>
    <n v="23013"/>
    <x v="6"/>
    <x v="2"/>
    <x v="2"/>
    <x v="0"/>
    <x v="0"/>
    <n v="722156.09009938501"/>
    <n v="651884.93937977799"/>
    <n v="70271.150719607103"/>
    <n v="0.90269257341589948"/>
    <n v="9.7307426584100687E-2"/>
  </r>
  <r>
    <n v="2017"/>
    <n v="23013"/>
    <x v="6"/>
    <x v="2"/>
    <x v="2"/>
    <x v="1"/>
    <x v="1"/>
    <n v="0"/>
    <n v="0"/>
    <n v="0"/>
    <e v="#DIV/0!"/>
    <e v="#DIV/0!"/>
  </r>
  <r>
    <n v="2017"/>
    <n v="23013"/>
    <x v="6"/>
    <x v="2"/>
    <x v="2"/>
    <x v="2"/>
    <x v="2"/>
    <n v="8227723.7528368803"/>
    <n v="7427093.2877784204"/>
    <n v="800630.46505846002"/>
    <n v="0.90269113437572501"/>
    <n v="9.7308865624275057E-2"/>
  </r>
  <r>
    <n v="2017"/>
    <n v="23013"/>
    <x v="6"/>
    <x v="2"/>
    <x v="2"/>
    <x v="3"/>
    <x v="3"/>
    <n v="0"/>
    <n v="0"/>
    <n v="0"/>
    <e v="#DIV/0!"/>
    <e v="#DIV/0!"/>
  </r>
  <r>
    <n v="2017"/>
    <n v="23013"/>
    <x v="6"/>
    <x v="2"/>
    <x v="2"/>
    <x v="4"/>
    <x v="4"/>
    <n v="2019697.3544326299"/>
    <n v="1823161.8829604799"/>
    <n v="196535.47147215001"/>
    <n v="0.90269063281148854"/>
    <n v="9.7309367188511478E-2"/>
  </r>
  <r>
    <n v="2017"/>
    <n v="23013"/>
    <x v="6"/>
    <x v="3"/>
    <x v="3"/>
    <x v="0"/>
    <x v="0"/>
    <n v="59442.5793868166"/>
    <n v="53658.346856475298"/>
    <n v="5784.2325303413099"/>
    <n v="0.90269210067919514"/>
    <n v="9.7307899320805025E-2"/>
  </r>
  <r>
    <n v="2017"/>
    <n v="23013"/>
    <x v="6"/>
    <x v="3"/>
    <x v="3"/>
    <x v="1"/>
    <x v="1"/>
    <n v="0"/>
    <n v="0"/>
    <n v="0"/>
    <e v="#DIV/0!"/>
    <e v="#DIV/0!"/>
  </r>
  <r>
    <n v="2017"/>
    <n v="23013"/>
    <x v="6"/>
    <x v="3"/>
    <x v="3"/>
    <x v="2"/>
    <x v="2"/>
    <n v="611706.15776928398"/>
    <n v="552182.54569940805"/>
    <n v="59523.612069876297"/>
    <n v="0.9026924752777683"/>
    <n v="9.7307524722232239E-2"/>
  </r>
  <r>
    <n v="2017"/>
    <n v="23013"/>
    <x v="6"/>
    <x v="3"/>
    <x v="3"/>
    <x v="3"/>
    <x v="3"/>
    <n v="0"/>
    <n v="0"/>
    <n v="0"/>
    <e v="#DIV/0!"/>
    <e v="#DIV/0!"/>
  </r>
  <r>
    <n v="2017"/>
    <n v="23013"/>
    <x v="6"/>
    <x v="3"/>
    <x v="3"/>
    <x v="4"/>
    <x v="4"/>
    <n v="150929.066687107"/>
    <n v="136242.25383799299"/>
    <n v="14686.812849113699"/>
    <n v="0.90269062698465208"/>
    <n v="9.7309373015345826E-2"/>
  </r>
  <r>
    <n v="2017"/>
    <n v="23013"/>
    <x v="6"/>
    <x v="4"/>
    <x v="4"/>
    <x v="0"/>
    <x v="0"/>
    <n v="2.7719515402861798"/>
    <n v="2.5022186506094402"/>
    <n v="0.26973288967673897"/>
    <n v="0.90269206161919691"/>
    <n v="9.7307938380802789E-2"/>
  </r>
  <r>
    <n v="2017"/>
    <n v="23013"/>
    <x v="6"/>
    <x v="4"/>
    <x v="4"/>
    <x v="1"/>
    <x v="1"/>
    <n v="0"/>
    <n v="0"/>
    <n v="0"/>
    <e v="#DIV/0!"/>
    <e v="#DIV/0!"/>
  </r>
  <r>
    <n v="2017"/>
    <n v="23013"/>
    <x v="6"/>
    <x v="4"/>
    <x v="4"/>
    <x v="2"/>
    <x v="2"/>
    <n v="333.54779720146797"/>
    <n v="301.091590355194"/>
    <n v="32.456206846274299"/>
    <n v="0.90269398533407219"/>
    <n v="9.7306014665928836E-2"/>
  </r>
  <r>
    <n v="2017"/>
    <n v="23013"/>
    <x v="6"/>
    <x v="4"/>
    <x v="4"/>
    <x v="3"/>
    <x v="3"/>
    <n v="0"/>
    <n v="0"/>
    <n v="0"/>
    <e v="#DIV/0!"/>
    <e v="#DIV/0!"/>
  </r>
  <r>
    <n v="2017"/>
    <n v="23013"/>
    <x v="6"/>
    <x v="4"/>
    <x v="4"/>
    <x v="4"/>
    <x v="4"/>
    <n v="44.003188264251001"/>
    <n v="39.721313767737897"/>
    <n v="4.2818744965131703"/>
    <n v="0.90269172154528221"/>
    <n v="9.7308278454719246E-2"/>
  </r>
  <r>
    <n v="2017"/>
    <n v="23013"/>
    <x v="6"/>
    <x v="5"/>
    <x v="5"/>
    <x v="0"/>
    <x v="0"/>
    <n v="82.490543074571093"/>
    <n v="74.463542075698001"/>
    <n v="8.0270009988731594"/>
    <n v="0.90269186382229638"/>
    <n v="9.7308136177704466E-2"/>
  </r>
  <r>
    <n v="2017"/>
    <n v="23013"/>
    <x v="6"/>
    <x v="5"/>
    <x v="5"/>
    <x v="1"/>
    <x v="1"/>
    <n v="0"/>
    <n v="0"/>
    <n v="0"/>
    <e v="#DIV/0!"/>
    <e v="#DIV/0!"/>
  </r>
  <r>
    <n v="2017"/>
    <n v="23013"/>
    <x v="6"/>
    <x v="5"/>
    <x v="5"/>
    <x v="2"/>
    <x v="2"/>
    <n v="1936.8126726402199"/>
    <n v="1748.3456020046599"/>
    <n v="188.467070635558"/>
    <n v="0.90269215330017127"/>
    <n v="9.7307846699827658E-2"/>
  </r>
  <r>
    <n v="2017"/>
    <n v="23013"/>
    <x v="6"/>
    <x v="5"/>
    <x v="5"/>
    <x v="3"/>
    <x v="3"/>
    <n v="0"/>
    <n v="0"/>
    <n v="0"/>
    <e v="#DIV/0!"/>
    <e v="#DIV/0!"/>
  </r>
  <r>
    <n v="2017"/>
    <n v="23013"/>
    <x v="6"/>
    <x v="5"/>
    <x v="5"/>
    <x v="4"/>
    <x v="4"/>
    <n v="263.29529083599698"/>
    <n v="237.67391849206399"/>
    <n v="25.621372343933299"/>
    <n v="0.90268959136116034"/>
    <n v="9.7310408638840787E-2"/>
  </r>
  <r>
    <n v="2017"/>
    <n v="23013"/>
    <x v="6"/>
    <x v="6"/>
    <x v="6"/>
    <x v="0"/>
    <x v="0"/>
    <n v="32.2078723190955"/>
    <n v="29.0737833513599"/>
    <n v="3.13408896773565"/>
    <n v="0.90269183457121904"/>
    <n v="9.7308165428782512E-2"/>
  </r>
  <r>
    <n v="2017"/>
    <n v="23013"/>
    <x v="6"/>
    <x v="6"/>
    <x v="6"/>
    <x v="1"/>
    <x v="1"/>
    <n v="0"/>
    <n v="0"/>
    <n v="0"/>
    <e v="#DIV/0!"/>
    <e v="#DIV/0!"/>
  </r>
  <r>
    <n v="2017"/>
    <n v="23013"/>
    <x v="6"/>
    <x v="6"/>
    <x v="6"/>
    <x v="2"/>
    <x v="2"/>
    <n v="1376.82024739091"/>
    <n v="1242.84770285426"/>
    <n v="133.97254453665499"/>
    <n v="0.90269423710863528"/>
    <n v="9.7305762891368344E-2"/>
  </r>
  <r>
    <n v="2017"/>
    <n v="23013"/>
    <x v="6"/>
    <x v="6"/>
    <x v="6"/>
    <x v="3"/>
    <x v="3"/>
    <n v="0"/>
    <n v="0"/>
    <n v="0"/>
    <e v="#DIV/0!"/>
    <e v="#DIV/0!"/>
  </r>
  <r>
    <n v="2017"/>
    <n v="23013"/>
    <x v="6"/>
    <x v="6"/>
    <x v="6"/>
    <x v="4"/>
    <x v="4"/>
    <n v="312.54955727164503"/>
    <n v="282.13602660929303"/>
    <n v="30.413530662352301"/>
    <n v="0.90269213328010312"/>
    <n v="9.7307866719897801E-2"/>
  </r>
  <r>
    <n v="2017"/>
    <n v="23013"/>
    <x v="6"/>
    <x v="7"/>
    <x v="7"/>
    <x v="0"/>
    <x v="0"/>
    <n v="13272.345097031601"/>
    <n v="11980.891482843899"/>
    <n v="1291.4536141876399"/>
    <n v="0.90269589852086207"/>
    <n v="9.7304101479133279E-2"/>
  </r>
  <r>
    <n v="2017"/>
    <n v="23013"/>
    <x v="6"/>
    <x v="7"/>
    <x v="7"/>
    <x v="1"/>
    <x v="1"/>
    <n v="0"/>
    <n v="0"/>
    <n v="0"/>
    <e v="#DIV/0!"/>
    <e v="#DIV/0!"/>
  </r>
  <r>
    <n v="2017"/>
    <n v="23013"/>
    <x v="6"/>
    <x v="7"/>
    <x v="7"/>
    <x v="2"/>
    <x v="2"/>
    <n v="379320.35033255699"/>
    <n v="342409.42216333502"/>
    <n v="36910.928169222097"/>
    <n v="0.902691937996837"/>
    <n v="9.7308062003163345E-2"/>
  </r>
  <r>
    <n v="2017"/>
    <n v="23013"/>
    <x v="6"/>
    <x v="7"/>
    <x v="7"/>
    <x v="3"/>
    <x v="3"/>
    <n v="0"/>
    <n v="0"/>
    <n v="0"/>
    <e v="#DIV/0!"/>
    <e v="#DIV/0!"/>
  </r>
  <r>
    <n v="2017"/>
    <n v="23013"/>
    <x v="6"/>
    <x v="7"/>
    <x v="7"/>
    <x v="4"/>
    <x v="4"/>
    <n v="84276.101956778497"/>
    <n v="76075.4494128222"/>
    <n v="8200.6525439563393"/>
    <n v="0.9026930250266908"/>
    <n v="9.7306974973309673E-2"/>
  </r>
  <r>
    <n v="2017"/>
    <n v="23013"/>
    <x v="6"/>
    <x v="8"/>
    <x v="8"/>
    <x v="0"/>
    <x v="0"/>
    <n v="38.416421649246097"/>
    <n v="34.678160235819803"/>
    <n v="3.7382614134263399"/>
    <n v="0.90269105624782586"/>
    <n v="9.7308943752175359E-2"/>
  </r>
  <r>
    <n v="2017"/>
    <n v="23013"/>
    <x v="6"/>
    <x v="8"/>
    <x v="8"/>
    <x v="1"/>
    <x v="1"/>
    <n v="0"/>
    <n v="0"/>
    <n v="0"/>
    <e v="#DIV/0!"/>
    <e v="#DIV/0!"/>
  </r>
  <r>
    <n v="2017"/>
    <n v="23013"/>
    <x v="6"/>
    <x v="8"/>
    <x v="8"/>
    <x v="2"/>
    <x v="2"/>
    <n v="809.61811154872998"/>
    <n v="730.83608137575004"/>
    <n v="78.782030172979901"/>
    <n v="0.90269235699004224"/>
    <n v="9.7307643009957673E-2"/>
  </r>
  <r>
    <n v="2017"/>
    <n v="23013"/>
    <x v="6"/>
    <x v="8"/>
    <x v="8"/>
    <x v="3"/>
    <x v="3"/>
    <n v="0"/>
    <n v="0"/>
    <n v="0"/>
    <e v="#DIV/0!"/>
    <e v="#DIV/0!"/>
  </r>
  <r>
    <n v="2017"/>
    <n v="23013"/>
    <x v="6"/>
    <x v="8"/>
    <x v="8"/>
    <x v="4"/>
    <x v="4"/>
    <n v="174.47955091431299"/>
    <n v="157.50135231420001"/>
    <n v="16.978198600112901"/>
    <n v="0.90269232978223912"/>
    <n v="9.7307670217760378E-2"/>
  </r>
  <r>
    <n v="2017"/>
    <n v="23013"/>
    <x v="6"/>
    <x v="9"/>
    <x v="9"/>
    <x v="0"/>
    <x v="0"/>
    <n v="636.57915325170995"/>
    <n v="574.63552961600499"/>
    <n v="61.943623635705201"/>
    <n v="0.90269297491240363"/>
    <n v="9.7307025087596699E-2"/>
  </r>
  <r>
    <n v="2017"/>
    <n v="23013"/>
    <x v="6"/>
    <x v="9"/>
    <x v="9"/>
    <x v="1"/>
    <x v="1"/>
    <n v="0"/>
    <n v="0"/>
    <n v="0"/>
    <e v="#DIV/0!"/>
    <e v="#DIV/0!"/>
  </r>
  <r>
    <n v="2017"/>
    <n v="23013"/>
    <x v="6"/>
    <x v="9"/>
    <x v="9"/>
    <x v="2"/>
    <x v="2"/>
    <n v="12948.970852611001"/>
    <n v="11688.899826629"/>
    <n v="1260.07102598199"/>
    <n v="0.90268948472241539"/>
    <n v="9.7310515277583789E-2"/>
  </r>
  <r>
    <n v="2017"/>
    <n v="23013"/>
    <x v="6"/>
    <x v="9"/>
    <x v="9"/>
    <x v="3"/>
    <x v="3"/>
    <n v="0"/>
    <n v="0"/>
    <n v="0"/>
    <e v="#DIV/0!"/>
    <e v="#DIV/0!"/>
  </r>
  <r>
    <n v="2017"/>
    <n v="23013"/>
    <x v="6"/>
    <x v="9"/>
    <x v="9"/>
    <x v="4"/>
    <x v="4"/>
    <n v="2809.14716933925"/>
    <n v="2535.7916163517698"/>
    <n v="273.35555298748397"/>
    <n v="0.90269091061833651"/>
    <n v="9.7309089381664882E-2"/>
  </r>
  <r>
    <n v="2017"/>
    <n v="23013"/>
    <x v="6"/>
    <x v="10"/>
    <x v="10"/>
    <x v="0"/>
    <x v="0"/>
    <n v="5.0875186161593096"/>
    <n v="4.5924658279856301"/>
    <n v="0.49505278817367598"/>
    <n v="0.90269268271544789"/>
    <n v="9.7307317284551442E-2"/>
  </r>
  <r>
    <n v="2017"/>
    <n v="23013"/>
    <x v="6"/>
    <x v="10"/>
    <x v="10"/>
    <x v="1"/>
    <x v="1"/>
    <n v="0"/>
    <n v="0"/>
    <n v="0"/>
    <e v="#DIV/0!"/>
    <e v="#DIV/0!"/>
  </r>
  <r>
    <n v="2017"/>
    <n v="23013"/>
    <x v="6"/>
    <x v="10"/>
    <x v="10"/>
    <x v="2"/>
    <x v="2"/>
    <n v="101.694199332371"/>
    <n v="91.798774869427504"/>
    <n v="9.8954244629438595"/>
    <n v="0.90269430775887316"/>
    <n v="9.7305692241130379E-2"/>
  </r>
  <r>
    <n v="2017"/>
    <n v="23013"/>
    <x v="6"/>
    <x v="10"/>
    <x v="10"/>
    <x v="3"/>
    <x v="3"/>
    <n v="0"/>
    <n v="0"/>
    <n v="0"/>
    <e v="#DIV/0!"/>
    <e v="#DIV/0!"/>
  </r>
  <r>
    <n v="2017"/>
    <n v="23013"/>
    <x v="6"/>
    <x v="10"/>
    <x v="10"/>
    <x v="4"/>
    <x v="4"/>
    <n v="20.1537895033395"/>
    <n v="18.192659610010001"/>
    <n v="1.96112989332955"/>
    <n v="0.90269175466953555"/>
    <n v="9.7308245330466961E-2"/>
  </r>
  <r>
    <n v="2017"/>
    <n v="23015"/>
    <x v="7"/>
    <x v="0"/>
    <x v="0"/>
    <x v="0"/>
    <x v="0"/>
    <n v="4962.8837384910103"/>
    <n v="4479.9619693219702"/>
    <n v="482.92176916903799"/>
    <n v="0.90269331408600051"/>
    <n v="9.7306685913999019E-2"/>
  </r>
  <r>
    <n v="2017"/>
    <n v="23015"/>
    <x v="7"/>
    <x v="0"/>
    <x v="0"/>
    <x v="1"/>
    <x v="1"/>
    <n v="0"/>
    <n v="0"/>
    <n v="0"/>
    <e v="#DIV/0!"/>
    <e v="#DIV/0!"/>
  </r>
  <r>
    <n v="2017"/>
    <n v="23015"/>
    <x v="7"/>
    <x v="0"/>
    <x v="0"/>
    <x v="2"/>
    <x v="2"/>
    <n v="201875.27035360399"/>
    <n v="182231.14218258701"/>
    <n v="19644.128171017099"/>
    <n v="0.90269175547550529"/>
    <n v="9.7308244524495324E-2"/>
  </r>
  <r>
    <n v="2017"/>
    <n v="23015"/>
    <x v="7"/>
    <x v="0"/>
    <x v="0"/>
    <x v="3"/>
    <x v="3"/>
    <n v="0"/>
    <n v="0"/>
    <n v="0"/>
    <e v="#DIV/0!"/>
    <e v="#DIV/0!"/>
  </r>
  <r>
    <n v="2017"/>
    <n v="23015"/>
    <x v="7"/>
    <x v="0"/>
    <x v="0"/>
    <x v="4"/>
    <x v="4"/>
    <n v="0"/>
    <n v="0"/>
    <n v="0"/>
    <e v="#DIV/0!"/>
    <e v="#DIV/0!"/>
  </r>
  <r>
    <n v="2017"/>
    <n v="23015"/>
    <x v="7"/>
    <x v="1"/>
    <x v="1"/>
    <x v="0"/>
    <x v="0"/>
    <n v="330438.04018744"/>
    <n v="298284.258648007"/>
    <n v="32153.781539432399"/>
    <n v="0.9026934625287274"/>
    <n v="9.7306537471270743E-2"/>
  </r>
  <r>
    <n v="2017"/>
    <n v="23015"/>
    <x v="7"/>
    <x v="1"/>
    <x v="1"/>
    <x v="1"/>
    <x v="1"/>
    <n v="0"/>
    <n v="0"/>
    <n v="0"/>
    <e v="#DIV/0!"/>
    <e v="#DIV/0!"/>
  </r>
  <r>
    <n v="2017"/>
    <n v="23015"/>
    <x v="7"/>
    <x v="1"/>
    <x v="1"/>
    <x v="2"/>
    <x v="2"/>
    <n v="4115067.9931881898"/>
    <n v="3714636.04410449"/>
    <n v="400431.949083696"/>
    <n v="0.90269129216174593"/>
    <n v="9.7308707838253086E-2"/>
  </r>
  <r>
    <n v="2017"/>
    <n v="23015"/>
    <x v="7"/>
    <x v="1"/>
    <x v="1"/>
    <x v="3"/>
    <x v="3"/>
    <n v="0"/>
    <n v="0"/>
    <n v="0"/>
    <e v="#DIV/0!"/>
    <e v="#DIV/0!"/>
  </r>
  <r>
    <n v="2017"/>
    <n v="23015"/>
    <x v="7"/>
    <x v="1"/>
    <x v="1"/>
    <x v="4"/>
    <x v="4"/>
    <n v="0"/>
    <n v="0"/>
    <n v="0"/>
    <e v="#DIV/0!"/>
    <e v="#DIV/0!"/>
  </r>
  <r>
    <n v="2017"/>
    <n v="23015"/>
    <x v="7"/>
    <x v="2"/>
    <x v="2"/>
    <x v="0"/>
    <x v="0"/>
    <n v="694055.25624085695"/>
    <n v="626518.51860491501"/>
    <n v="67536.737635942598"/>
    <n v="0.90269256369912887"/>
    <n v="9.7307436300872019E-2"/>
  </r>
  <r>
    <n v="2017"/>
    <n v="23015"/>
    <x v="7"/>
    <x v="2"/>
    <x v="2"/>
    <x v="1"/>
    <x v="1"/>
    <n v="0"/>
    <n v="0"/>
    <n v="0"/>
    <e v="#DIV/0!"/>
    <e v="#DIV/0!"/>
  </r>
  <r>
    <n v="2017"/>
    <n v="23015"/>
    <x v="7"/>
    <x v="2"/>
    <x v="2"/>
    <x v="2"/>
    <x v="2"/>
    <n v="10711750.760473499"/>
    <n v="9669419.1152819693"/>
    <n v="1042331.64519152"/>
    <n v="0.90269269062553736"/>
    <n v="9.7307309374461678E-2"/>
  </r>
  <r>
    <n v="2017"/>
    <n v="23015"/>
    <x v="7"/>
    <x v="2"/>
    <x v="2"/>
    <x v="3"/>
    <x v="3"/>
    <n v="0"/>
    <n v="0"/>
    <n v="0"/>
    <e v="#DIV/0!"/>
    <e v="#DIV/0!"/>
  </r>
  <r>
    <n v="2017"/>
    <n v="23015"/>
    <x v="7"/>
    <x v="2"/>
    <x v="2"/>
    <x v="4"/>
    <x v="4"/>
    <n v="0"/>
    <n v="0"/>
    <n v="0"/>
    <e v="#DIV/0!"/>
    <e v="#DIV/0!"/>
  </r>
  <r>
    <n v="2017"/>
    <n v="23015"/>
    <x v="7"/>
    <x v="3"/>
    <x v="3"/>
    <x v="0"/>
    <x v="0"/>
    <n v="65007.500949838002"/>
    <n v="58681.818287849703"/>
    <n v="6325.6826619883404"/>
    <n v="0.90269303434892212"/>
    <n v="9.730696565107852E-2"/>
  </r>
  <r>
    <n v="2017"/>
    <n v="23015"/>
    <x v="7"/>
    <x v="3"/>
    <x v="3"/>
    <x v="1"/>
    <x v="1"/>
    <n v="0"/>
    <n v="0"/>
    <n v="0"/>
    <e v="#DIV/0!"/>
    <e v="#DIV/0!"/>
  </r>
  <r>
    <n v="2017"/>
    <n v="23015"/>
    <x v="7"/>
    <x v="3"/>
    <x v="3"/>
    <x v="2"/>
    <x v="2"/>
    <n v="906460.01033819199"/>
    <n v="818257.00630941696"/>
    <n v="88203.004028774696"/>
    <n v="0.9026950962835445"/>
    <n v="9.7304903716455129E-2"/>
  </r>
  <r>
    <n v="2017"/>
    <n v="23015"/>
    <x v="7"/>
    <x v="3"/>
    <x v="3"/>
    <x v="3"/>
    <x v="3"/>
    <n v="0"/>
    <n v="0"/>
    <n v="0"/>
    <e v="#DIV/0!"/>
    <e v="#DIV/0!"/>
  </r>
  <r>
    <n v="2017"/>
    <n v="23015"/>
    <x v="7"/>
    <x v="3"/>
    <x v="3"/>
    <x v="4"/>
    <x v="4"/>
    <n v="0"/>
    <n v="0"/>
    <n v="0"/>
    <e v="#DIV/0!"/>
    <e v="#DIV/0!"/>
  </r>
  <r>
    <n v="2017"/>
    <n v="23015"/>
    <x v="7"/>
    <x v="4"/>
    <x v="4"/>
    <x v="0"/>
    <x v="0"/>
    <n v="2.9240825065515299"/>
    <n v="2.63954787477376"/>
    <n v="0.284534631777772"/>
    <n v="0.90269268013462067"/>
    <n v="9.7307319865380063E-2"/>
  </r>
  <r>
    <n v="2017"/>
    <n v="23015"/>
    <x v="7"/>
    <x v="4"/>
    <x v="4"/>
    <x v="1"/>
    <x v="1"/>
    <n v="0"/>
    <n v="0"/>
    <n v="0"/>
    <e v="#DIV/0!"/>
    <e v="#DIV/0!"/>
  </r>
  <r>
    <n v="2017"/>
    <n v="23015"/>
    <x v="7"/>
    <x v="4"/>
    <x v="4"/>
    <x v="2"/>
    <x v="2"/>
    <n v="350.12304668334798"/>
    <n v="316.05403658337099"/>
    <n v="34.069010099977"/>
    <n v="0.90269418016692549"/>
    <n v="9.7305819833074528E-2"/>
  </r>
  <r>
    <n v="2017"/>
    <n v="23015"/>
    <x v="7"/>
    <x v="4"/>
    <x v="4"/>
    <x v="3"/>
    <x v="3"/>
    <n v="0"/>
    <n v="0"/>
    <n v="0"/>
    <e v="#DIV/0!"/>
    <e v="#DIV/0!"/>
  </r>
  <r>
    <n v="2017"/>
    <n v="23015"/>
    <x v="7"/>
    <x v="4"/>
    <x v="4"/>
    <x v="4"/>
    <x v="4"/>
    <n v="0"/>
    <n v="0"/>
    <n v="0"/>
    <e v="#DIV/0!"/>
    <e v="#DIV/0!"/>
  </r>
  <r>
    <n v="2017"/>
    <n v="23015"/>
    <x v="7"/>
    <x v="5"/>
    <x v="5"/>
    <x v="0"/>
    <x v="0"/>
    <n v="55.275066400101899"/>
    <n v="49.8963117784688"/>
    <n v="5.3787546216331501"/>
    <n v="0.90269112328695122"/>
    <n v="9.7308876713049677E-2"/>
  </r>
  <r>
    <n v="2017"/>
    <n v="23015"/>
    <x v="7"/>
    <x v="5"/>
    <x v="5"/>
    <x v="1"/>
    <x v="1"/>
    <n v="0"/>
    <n v="0"/>
    <n v="0"/>
    <e v="#DIV/0!"/>
    <e v="#DIV/0!"/>
  </r>
  <r>
    <n v="2017"/>
    <n v="23015"/>
    <x v="7"/>
    <x v="5"/>
    <x v="5"/>
    <x v="2"/>
    <x v="2"/>
    <n v="1873.77409405913"/>
    <n v="1691.44570228456"/>
    <n v="182.32839177456401"/>
    <n v="0.90269457115847163"/>
    <n v="9.7305428841525196E-2"/>
  </r>
  <r>
    <n v="2017"/>
    <n v="23015"/>
    <x v="7"/>
    <x v="5"/>
    <x v="5"/>
    <x v="3"/>
    <x v="3"/>
    <n v="0"/>
    <n v="0"/>
    <n v="0"/>
    <e v="#DIV/0!"/>
    <e v="#DIV/0!"/>
  </r>
  <r>
    <n v="2017"/>
    <n v="23015"/>
    <x v="7"/>
    <x v="5"/>
    <x v="5"/>
    <x v="4"/>
    <x v="4"/>
    <n v="0"/>
    <n v="0"/>
    <n v="0"/>
    <e v="#DIV/0!"/>
    <e v="#DIV/0!"/>
  </r>
  <r>
    <n v="2017"/>
    <n v="23015"/>
    <x v="7"/>
    <x v="6"/>
    <x v="6"/>
    <x v="0"/>
    <x v="0"/>
    <n v="27.9000955430038"/>
    <n v="25.185151058744701"/>
    <n v="2.7149444842590702"/>
    <n v="0.90269049508900712"/>
    <n v="9.7309504910991856E-2"/>
  </r>
  <r>
    <n v="2017"/>
    <n v="23015"/>
    <x v="7"/>
    <x v="6"/>
    <x v="6"/>
    <x v="1"/>
    <x v="1"/>
    <n v="0"/>
    <n v="0"/>
    <n v="0"/>
    <e v="#DIV/0!"/>
    <e v="#DIV/0!"/>
  </r>
  <r>
    <n v="2017"/>
    <n v="23015"/>
    <x v="7"/>
    <x v="6"/>
    <x v="6"/>
    <x v="2"/>
    <x v="2"/>
    <n v="2037.81440912786"/>
    <n v="1839.51503563448"/>
    <n v="198.29937349338101"/>
    <n v="0.90269017011306352"/>
    <n v="9.7309829886936955E-2"/>
  </r>
  <r>
    <n v="2017"/>
    <n v="23015"/>
    <x v="7"/>
    <x v="6"/>
    <x v="6"/>
    <x v="3"/>
    <x v="3"/>
    <n v="0"/>
    <n v="0"/>
    <n v="0"/>
    <e v="#DIV/0!"/>
    <e v="#DIV/0!"/>
  </r>
  <r>
    <n v="2017"/>
    <n v="23015"/>
    <x v="7"/>
    <x v="6"/>
    <x v="6"/>
    <x v="4"/>
    <x v="4"/>
    <n v="0"/>
    <n v="0"/>
    <n v="0"/>
    <e v="#DIV/0!"/>
    <e v="#DIV/0!"/>
  </r>
  <r>
    <n v="2017"/>
    <n v="23015"/>
    <x v="7"/>
    <x v="7"/>
    <x v="7"/>
    <x v="0"/>
    <x v="0"/>
    <n v="11568.768417634999"/>
    <n v="10443.0147625798"/>
    <n v="1125.75365505526"/>
    <n v="0.90269027657782974"/>
    <n v="9.7309723422175434E-2"/>
  </r>
  <r>
    <n v="2017"/>
    <n v="23015"/>
    <x v="7"/>
    <x v="7"/>
    <x v="7"/>
    <x v="1"/>
    <x v="1"/>
    <n v="0"/>
    <n v="0"/>
    <n v="0"/>
    <e v="#DIV/0!"/>
    <e v="#DIV/0!"/>
  </r>
  <r>
    <n v="2017"/>
    <n v="23015"/>
    <x v="7"/>
    <x v="7"/>
    <x v="7"/>
    <x v="2"/>
    <x v="2"/>
    <n v="545519.86745063495"/>
    <n v="492436.43604882201"/>
    <n v="53083.431401813097"/>
    <n v="0.90269202907331958"/>
    <n v="9.7307970926680698E-2"/>
  </r>
  <r>
    <n v="2017"/>
    <n v="23015"/>
    <x v="7"/>
    <x v="7"/>
    <x v="7"/>
    <x v="3"/>
    <x v="3"/>
    <n v="0"/>
    <n v="0"/>
    <n v="0"/>
    <e v="#DIV/0!"/>
    <e v="#DIV/0!"/>
  </r>
  <r>
    <n v="2017"/>
    <n v="23015"/>
    <x v="7"/>
    <x v="7"/>
    <x v="7"/>
    <x v="4"/>
    <x v="4"/>
    <n v="0"/>
    <n v="0"/>
    <n v="0"/>
    <e v="#DIV/0!"/>
    <e v="#DIV/0!"/>
  </r>
  <r>
    <n v="2017"/>
    <n v="23015"/>
    <x v="7"/>
    <x v="8"/>
    <x v="8"/>
    <x v="0"/>
    <x v="0"/>
    <n v="2.8652526850900499"/>
    <n v="2.58643860182505"/>
    <n v="0.27881408326499901"/>
    <n v="0.90269127581107655"/>
    <n v="9.7308724188923099E-2"/>
  </r>
  <r>
    <n v="2017"/>
    <n v="23015"/>
    <x v="7"/>
    <x v="8"/>
    <x v="8"/>
    <x v="1"/>
    <x v="1"/>
    <n v="0"/>
    <n v="0"/>
    <n v="0"/>
    <e v="#DIV/0!"/>
    <e v="#DIV/0!"/>
  </r>
  <r>
    <n v="2017"/>
    <n v="23015"/>
    <x v="7"/>
    <x v="8"/>
    <x v="8"/>
    <x v="2"/>
    <x v="2"/>
    <n v="124.919116375576"/>
    <n v="112.76385678195599"/>
    <n v="12.1552595936194"/>
    <n v="0.90269496017667494"/>
    <n v="9.7305039823320255E-2"/>
  </r>
  <r>
    <n v="2017"/>
    <n v="23015"/>
    <x v="7"/>
    <x v="8"/>
    <x v="8"/>
    <x v="3"/>
    <x v="3"/>
    <n v="0"/>
    <n v="0"/>
    <n v="0"/>
    <e v="#DIV/0!"/>
    <e v="#DIV/0!"/>
  </r>
  <r>
    <n v="2017"/>
    <n v="23015"/>
    <x v="7"/>
    <x v="8"/>
    <x v="8"/>
    <x v="4"/>
    <x v="4"/>
    <n v="0"/>
    <n v="0"/>
    <n v="0"/>
    <e v="#DIV/0!"/>
    <e v="#DIV/0!"/>
  </r>
  <r>
    <n v="2017"/>
    <n v="23015"/>
    <x v="7"/>
    <x v="9"/>
    <x v="9"/>
    <x v="0"/>
    <x v="0"/>
    <n v="647.433360741142"/>
    <n v="584.43284188667201"/>
    <n v="63.000518854470101"/>
    <n v="0.90269188664861066"/>
    <n v="9.7308113351389516E-2"/>
  </r>
  <r>
    <n v="2017"/>
    <n v="23015"/>
    <x v="7"/>
    <x v="9"/>
    <x v="9"/>
    <x v="1"/>
    <x v="1"/>
    <n v="0"/>
    <n v="0"/>
    <n v="0"/>
    <e v="#DIV/0!"/>
    <e v="#DIV/0!"/>
  </r>
  <r>
    <n v="2017"/>
    <n v="23015"/>
    <x v="7"/>
    <x v="9"/>
    <x v="9"/>
    <x v="2"/>
    <x v="2"/>
    <n v="22637.040547739602"/>
    <n v="20434.232171937099"/>
    <n v="2202.8083758025"/>
    <n v="0.90269009011328283"/>
    <n v="9.7309909886717019E-2"/>
  </r>
  <r>
    <n v="2017"/>
    <n v="23015"/>
    <x v="7"/>
    <x v="9"/>
    <x v="9"/>
    <x v="3"/>
    <x v="3"/>
    <n v="0"/>
    <n v="0"/>
    <n v="0"/>
    <e v="#DIV/0!"/>
    <e v="#DIV/0!"/>
  </r>
  <r>
    <n v="2017"/>
    <n v="23015"/>
    <x v="7"/>
    <x v="9"/>
    <x v="9"/>
    <x v="4"/>
    <x v="4"/>
    <n v="0"/>
    <n v="0"/>
    <n v="0"/>
    <e v="#DIV/0!"/>
    <e v="#DIV/0!"/>
  </r>
  <r>
    <n v="2017"/>
    <n v="23015"/>
    <x v="7"/>
    <x v="10"/>
    <x v="10"/>
    <x v="0"/>
    <x v="0"/>
    <n v="5.3656930020548304"/>
    <n v="4.8435705527005997"/>
    <n v="0.52212244935423702"/>
    <n v="0.90269244827196038"/>
    <n v="9.7307551728040814E-2"/>
  </r>
  <r>
    <n v="2017"/>
    <n v="23015"/>
    <x v="7"/>
    <x v="10"/>
    <x v="10"/>
    <x v="1"/>
    <x v="1"/>
    <n v="0"/>
    <n v="0"/>
    <n v="0"/>
    <e v="#DIV/0!"/>
    <e v="#DIV/0!"/>
  </r>
  <r>
    <n v="2017"/>
    <n v="23015"/>
    <x v="7"/>
    <x v="10"/>
    <x v="10"/>
    <x v="2"/>
    <x v="2"/>
    <n v="163.21205865762499"/>
    <n v="147.329837144306"/>
    <n v="15.882221513318701"/>
    <n v="0.9026896563651855"/>
    <n v="9.7310343634812738E-2"/>
  </r>
  <r>
    <n v="2017"/>
    <n v="23015"/>
    <x v="7"/>
    <x v="10"/>
    <x v="10"/>
    <x v="3"/>
    <x v="3"/>
    <n v="0"/>
    <n v="0"/>
    <n v="0"/>
    <e v="#DIV/0!"/>
    <e v="#DIV/0!"/>
  </r>
  <r>
    <n v="2017"/>
    <n v="23015"/>
    <x v="7"/>
    <x v="10"/>
    <x v="10"/>
    <x v="4"/>
    <x v="4"/>
    <n v="0"/>
    <n v="0"/>
    <n v="0"/>
    <e v="#DIV/0!"/>
    <e v="#DIV/0!"/>
  </r>
  <r>
    <n v="2017"/>
    <n v="23017"/>
    <x v="8"/>
    <x v="0"/>
    <x v="0"/>
    <x v="0"/>
    <x v="0"/>
    <n v="7779.4615992578701"/>
    <n v="7022.4519795625001"/>
    <n v="757.00961969537298"/>
    <n v="0.90269125825268093"/>
    <n v="9.730874174731946E-2"/>
  </r>
  <r>
    <n v="2017"/>
    <n v="23017"/>
    <x v="8"/>
    <x v="0"/>
    <x v="0"/>
    <x v="1"/>
    <x v="1"/>
    <n v="0"/>
    <n v="0"/>
    <n v="0"/>
    <e v="#DIV/0!"/>
    <e v="#DIV/0!"/>
  </r>
  <r>
    <n v="2017"/>
    <n v="23017"/>
    <x v="8"/>
    <x v="0"/>
    <x v="0"/>
    <x v="2"/>
    <x v="2"/>
    <n v="336667.67547510302"/>
    <n v="303907.83165522001"/>
    <n v="32759.843819883699"/>
    <n v="0.90269382478239835"/>
    <n v="9.7306175217603652E-2"/>
  </r>
  <r>
    <n v="2017"/>
    <n v="23017"/>
    <x v="8"/>
    <x v="0"/>
    <x v="0"/>
    <x v="3"/>
    <x v="3"/>
    <n v="0"/>
    <n v="0"/>
    <n v="0"/>
    <e v="#DIV/0!"/>
    <e v="#DIV/0!"/>
  </r>
  <r>
    <n v="2017"/>
    <n v="23017"/>
    <x v="8"/>
    <x v="0"/>
    <x v="0"/>
    <x v="4"/>
    <x v="4"/>
    <n v="4072.8623406300098"/>
    <n v="3676.5434849039798"/>
    <n v="396.31885572603801"/>
    <n v="0.90269279377001344"/>
    <n v="9.7307206229988494E-2"/>
  </r>
  <r>
    <n v="2017"/>
    <n v="23017"/>
    <x v="8"/>
    <x v="1"/>
    <x v="1"/>
    <x v="0"/>
    <x v="0"/>
    <n v="494935.49881506199"/>
    <n v="446774.77275030501"/>
    <n v="48160.726064756898"/>
    <n v="0.90269292426980918"/>
    <n v="9.7307075730190609E-2"/>
  </r>
  <r>
    <n v="2017"/>
    <n v="23017"/>
    <x v="8"/>
    <x v="1"/>
    <x v="1"/>
    <x v="1"/>
    <x v="1"/>
    <n v="0"/>
    <n v="0"/>
    <n v="0"/>
    <e v="#DIV/0!"/>
    <e v="#DIV/0!"/>
  </r>
  <r>
    <n v="2017"/>
    <n v="23017"/>
    <x v="8"/>
    <x v="1"/>
    <x v="1"/>
    <x v="2"/>
    <x v="2"/>
    <n v="5143244.5846748697"/>
    <n v="4642772.6290050698"/>
    <n v="500471.95566979802"/>
    <n v="0.90269333930549656"/>
    <n v="9.7306660694503097E-2"/>
  </r>
  <r>
    <n v="2017"/>
    <n v="23017"/>
    <x v="8"/>
    <x v="1"/>
    <x v="1"/>
    <x v="3"/>
    <x v="3"/>
    <n v="0"/>
    <n v="0"/>
    <n v="0"/>
    <e v="#DIV/0!"/>
    <e v="#DIV/0!"/>
  </r>
  <r>
    <n v="2017"/>
    <n v="23017"/>
    <x v="8"/>
    <x v="1"/>
    <x v="1"/>
    <x v="4"/>
    <x v="4"/>
    <n v="171755.24520362401"/>
    <n v="155041.494727724"/>
    <n v="16713.750475899498"/>
    <n v="0.90268855861673936"/>
    <n v="9.7311441383257619E-2"/>
  </r>
  <r>
    <n v="2017"/>
    <n v="23017"/>
    <x v="8"/>
    <x v="2"/>
    <x v="2"/>
    <x v="0"/>
    <x v="0"/>
    <n v="1113338.5566904999"/>
    <n v="1005002.0722093"/>
    <n v="108336.484481197"/>
    <n v="0.90269223693892364"/>
    <n v="9.7307763061073763E-2"/>
  </r>
  <r>
    <n v="2017"/>
    <n v="23017"/>
    <x v="8"/>
    <x v="2"/>
    <x v="2"/>
    <x v="1"/>
    <x v="1"/>
    <n v="0"/>
    <n v="0"/>
    <n v="0"/>
    <e v="#DIV/0!"/>
    <e v="#DIV/0!"/>
  </r>
  <r>
    <n v="2017"/>
    <n v="23017"/>
    <x v="8"/>
    <x v="2"/>
    <x v="2"/>
    <x v="2"/>
    <x v="2"/>
    <n v="14016088.990432899"/>
    <n v="12652188.8050934"/>
    <n v="1363900.1853395"/>
    <n v="0.90269038772010723"/>
    <n v="9.7309612279892835E-2"/>
  </r>
  <r>
    <n v="2017"/>
    <n v="23017"/>
    <x v="8"/>
    <x v="2"/>
    <x v="2"/>
    <x v="3"/>
    <x v="3"/>
    <n v="0"/>
    <n v="0"/>
    <n v="0"/>
    <e v="#DIV/0!"/>
    <e v="#DIV/0!"/>
  </r>
  <r>
    <n v="2017"/>
    <n v="23017"/>
    <x v="8"/>
    <x v="2"/>
    <x v="2"/>
    <x v="4"/>
    <x v="4"/>
    <n v="471033.30081653799"/>
    <n v="425198.16878384497"/>
    <n v="45835.1320326926"/>
    <n v="0.90269237450252959"/>
    <n v="9.730762549746956E-2"/>
  </r>
  <r>
    <n v="2017"/>
    <n v="23017"/>
    <x v="8"/>
    <x v="3"/>
    <x v="3"/>
    <x v="0"/>
    <x v="0"/>
    <n v="87230.919355001097"/>
    <n v="78742.900512440901"/>
    <n v="8488.0188425602391"/>
    <n v="0.90269483681563922"/>
    <n v="9.7305163184361262E-2"/>
  </r>
  <r>
    <n v="2017"/>
    <n v="23017"/>
    <x v="8"/>
    <x v="3"/>
    <x v="3"/>
    <x v="1"/>
    <x v="1"/>
    <n v="0"/>
    <n v="0"/>
    <n v="0"/>
    <e v="#DIV/0!"/>
    <e v="#DIV/0!"/>
  </r>
  <r>
    <n v="2017"/>
    <n v="23017"/>
    <x v="8"/>
    <x v="3"/>
    <x v="3"/>
    <x v="2"/>
    <x v="2"/>
    <n v="999693.68007801601"/>
    <n v="902412.160486195"/>
    <n v="97281.519591820499"/>
    <n v="0.90268867200978087"/>
    <n v="9.7311327990218618E-2"/>
  </r>
  <r>
    <n v="2017"/>
    <n v="23017"/>
    <x v="8"/>
    <x v="3"/>
    <x v="3"/>
    <x v="3"/>
    <x v="3"/>
    <n v="0"/>
    <n v="0"/>
    <n v="0"/>
    <e v="#DIV/0!"/>
    <e v="#DIV/0!"/>
  </r>
  <r>
    <n v="2017"/>
    <n v="23017"/>
    <x v="8"/>
    <x v="3"/>
    <x v="3"/>
    <x v="4"/>
    <x v="4"/>
    <n v="33757.6058524767"/>
    <n v="30472.670423339801"/>
    <n v="3284.93542913688"/>
    <n v="0.90269050940720397"/>
    <n v="9.7309490592795506E-2"/>
  </r>
  <r>
    <n v="2017"/>
    <n v="23017"/>
    <x v="8"/>
    <x v="4"/>
    <x v="4"/>
    <x v="0"/>
    <x v="0"/>
    <n v="4.7405787056221396"/>
    <n v="4.27928554007425"/>
    <n v="0.46129316554788802"/>
    <n v="0.90269264699670226"/>
    <n v="9.7307353003297362E-2"/>
  </r>
  <r>
    <n v="2017"/>
    <n v="23017"/>
    <x v="8"/>
    <x v="4"/>
    <x v="4"/>
    <x v="1"/>
    <x v="1"/>
    <n v="0"/>
    <n v="0"/>
    <n v="0"/>
    <e v="#DIV/0!"/>
    <e v="#DIV/0!"/>
  </r>
  <r>
    <n v="2017"/>
    <n v="23017"/>
    <x v="8"/>
    <x v="4"/>
    <x v="4"/>
    <x v="2"/>
    <x v="2"/>
    <n v="517.75809578891699"/>
    <n v="467.37618128241598"/>
    <n v="50.381914506500301"/>
    <n v="0.90269217436429805"/>
    <n v="9.730782563570059E-2"/>
  </r>
  <r>
    <n v="2017"/>
    <n v="23017"/>
    <x v="8"/>
    <x v="4"/>
    <x v="4"/>
    <x v="3"/>
    <x v="3"/>
    <n v="0"/>
    <n v="0"/>
    <n v="0"/>
    <e v="#DIV/0!"/>
    <e v="#DIV/0!"/>
  </r>
  <r>
    <n v="2017"/>
    <n v="23017"/>
    <x v="8"/>
    <x v="4"/>
    <x v="4"/>
    <x v="4"/>
    <x v="4"/>
    <n v="11.030148718921"/>
    <n v="9.9567939824804395"/>
    <n v="1.07335473644053"/>
    <n v="0.90268900594247303"/>
    <n v="9.7310994057524247E-2"/>
  </r>
  <r>
    <n v="2017"/>
    <n v="23017"/>
    <x v="8"/>
    <x v="5"/>
    <x v="5"/>
    <x v="0"/>
    <x v="0"/>
    <n v="246.85667835880199"/>
    <n v="222.835396600644"/>
    <n v="24.021281758158299"/>
    <n v="0.90269138385130721"/>
    <n v="9.7308616148694072E-2"/>
  </r>
  <r>
    <n v="2017"/>
    <n v="23017"/>
    <x v="8"/>
    <x v="5"/>
    <x v="5"/>
    <x v="1"/>
    <x v="1"/>
    <n v="0"/>
    <n v="0"/>
    <n v="0"/>
    <e v="#DIV/0!"/>
    <e v="#DIV/0!"/>
  </r>
  <r>
    <n v="2017"/>
    <n v="23017"/>
    <x v="8"/>
    <x v="5"/>
    <x v="5"/>
    <x v="2"/>
    <x v="2"/>
    <n v="6147.0458092764302"/>
    <n v="5548.8944199641201"/>
    <n v="598.15138931231104"/>
    <n v="0.9026928694089692"/>
    <n v="9.7307130591030938E-2"/>
  </r>
  <r>
    <n v="2017"/>
    <n v="23017"/>
    <x v="8"/>
    <x v="5"/>
    <x v="5"/>
    <x v="3"/>
    <x v="3"/>
    <n v="0"/>
    <n v="0"/>
    <n v="0"/>
    <e v="#DIV/0!"/>
    <e v="#DIV/0!"/>
  </r>
  <r>
    <n v="2017"/>
    <n v="23017"/>
    <x v="8"/>
    <x v="5"/>
    <x v="5"/>
    <x v="4"/>
    <x v="4"/>
    <n v="134.90964304527199"/>
    <n v="121.78198466072701"/>
    <n v="13.1276583845452"/>
    <n v="0.90269295738822986"/>
    <n v="9.7307042611771755E-2"/>
  </r>
  <r>
    <n v="2017"/>
    <n v="23017"/>
    <x v="8"/>
    <x v="6"/>
    <x v="6"/>
    <x v="0"/>
    <x v="0"/>
    <n v="59.662463751762999"/>
    <n v="53.856868784182097"/>
    <n v="5.8055949675809497"/>
    <n v="0.90269267136308384"/>
    <n v="9.730732863691699E-2"/>
  </r>
  <r>
    <n v="2017"/>
    <n v="23017"/>
    <x v="8"/>
    <x v="6"/>
    <x v="6"/>
    <x v="1"/>
    <x v="1"/>
    <n v="0"/>
    <n v="0"/>
    <n v="0"/>
    <e v="#DIV/0!"/>
    <e v="#DIV/0!"/>
  </r>
  <r>
    <n v="2017"/>
    <n v="23017"/>
    <x v="8"/>
    <x v="6"/>
    <x v="6"/>
    <x v="2"/>
    <x v="2"/>
    <n v="3131.7370161403201"/>
    <n v="2826.9976084708901"/>
    <n v="304.73940766943099"/>
    <n v="0.90269316800904209"/>
    <n v="9.7306831990958242E-2"/>
  </r>
  <r>
    <n v="2017"/>
    <n v="23017"/>
    <x v="8"/>
    <x v="6"/>
    <x v="6"/>
    <x v="3"/>
    <x v="3"/>
    <n v="0"/>
    <n v="0"/>
    <n v="0"/>
    <e v="#DIV/0!"/>
    <e v="#DIV/0!"/>
  </r>
  <r>
    <n v="2017"/>
    <n v="23017"/>
    <x v="8"/>
    <x v="6"/>
    <x v="6"/>
    <x v="4"/>
    <x v="4"/>
    <n v="83.167486654570993"/>
    <n v="75.074578151838097"/>
    <n v="8.0929085027328505"/>
    <n v="0.90269143834601984"/>
    <n v="9.7308561653979636E-2"/>
  </r>
  <r>
    <n v="2017"/>
    <n v="23017"/>
    <x v="8"/>
    <x v="7"/>
    <x v="7"/>
    <x v="0"/>
    <x v="0"/>
    <n v="21278.430133256999"/>
    <n v="19207.8672158345"/>
    <n v="2070.56291742248"/>
    <n v="0.90269193241909673"/>
    <n v="9.7308067580902297E-2"/>
  </r>
  <r>
    <n v="2017"/>
    <n v="23017"/>
    <x v="8"/>
    <x v="7"/>
    <x v="7"/>
    <x v="1"/>
    <x v="1"/>
    <n v="0"/>
    <n v="0"/>
    <n v="0"/>
    <e v="#DIV/0!"/>
    <e v="#DIV/0!"/>
  </r>
  <r>
    <n v="2017"/>
    <n v="23017"/>
    <x v="8"/>
    <x v="7"/>
    <x v="7"/>
    <x v="2"/>
    <x v="2"/>
    <n v="718391.82496415102"/>
    <n v="648486.33469329402"/>
    <n v="69905.490270857204"/>
    <n v="0.90269169575482655"/>
    <n v="9.7308304245173741E-2"/>
  </r>
  <r>
    <n v="2017"/>
    <n v="23017"/>
    <x v="8"/>
    <x v="7"/>
    <x v="7"/>
    <x v="3"/>
    <x v="3"/>
    <n v="0"/>
    <n v="0"/>
    <n v="0"/>
    <e v="#DIV/0!"/>
    <e v="#DIV/0!"/>
  </r>
  <r>
    <n v="2017"/>
    <n v="23017"/>
    <x v="8"/>
    <x v="7"/>
    <x v="7"/>
    <x v="4"/>
    <x v="4"/>
    <n v="18672.2901284707"/>
    <n v="16855.329724915799"/>
    <n v="1816.96040355483"/>
    <n v="0.90269215018330939"/>
    <n v="9.7307849816686776E-2"/>
  </r>
  <r>
    <n v="2017"/>
    <n v="23017"/>
    <x v="8"/>
    <x v="8"/>
    <x v="8"/>
    <x v="0"/>
    <x v="0"/>
    <n v="519.93754035746804"/>
    <n v="469.34358137380599"/>
    <n v="50.593958983662297"/>
    <n v="0.90269223693892608"/>
    <n v="9.7307763061074373E-2"/>
  </r>
  <r>
    <n v="2017"/>
    <n v="23017"/>
    <x v="8"/>
    <x v="8"/>
    <x v="8"/>
    <x v="1"/>
    <x v="1"/>
    <n v="0"/>
    <n v="0"/>
    <n v="0"/>
    <e v="#DIV/0!"/>
    <e v="#DIV/0!"/>
  </r>
  <r>
    <n v="2017"/>
    <n v="23017"/>
    <x v="8"/>
    <x v="8"/>
    <x v="8"/>
    <x v="2"/>
    <x v="2"/>
    <n v="13393.7158684769"/>
    <n v="12090.398478461901"/>
    <n v="1303.31739001501"/>
    <n v="0.90269187409877394"/>
    <n v="9.7308125901226838E-2"/>
  </r>
  <r>
    <n v="2017"/>
    <n v="23017"/>
    <x v="8"/>
    <x v="8"/>
    <x v="8"/>
    <x v="3"/>
    <x v="3"/>
    <n v="0"/>
    <n v="0"/>
    <n v="0"/>
    <e v="#DIV/0!"/>
    <e v="#DIV/0!"/>
  </r>
  <r>
    <n v="2017"/>
    <n v="23017"/>
    <x v="8"/>
    <x v="8"/>
    <x v="8"/>
    <x v="4"/>
    <x v="4"/>
    <n v="337.69667020174097"/>
    <n v="304.83685919940399"/>
    <n v="32.859811002337402"/>
    <n v="0.90269429964261583"/>
    <n v="9.7305700357385394E-2"/>
  </r>
  <r>
    <n v="2017"/>
    <n v="23017"/>
    <x v="8"/>
    <x v="9"/>
    <x v="9"/>
    <x v="0"/>
    <x v="0"/>
    <n v="1241.82794739219"/>
    <n v="1120.98877170992"/>
    <n v="120.83917568226499"/>
    <n v="0.90269249783270744"/>
    <n v="9.730750216728852E-2"/>
  </r>
  <r>
    <n v="2017"/>
    <n v="23017"/>
    <x v="8"/>
    <x v="9"/>
    <x v="9"/>
    <x v="1"/>
    <x v="1"/>
    <n v="0"/>
    <n v="0"/>
    <n v="0"/>
    <e v="#DIV/0!"/>
    <e v="#DIV/0!"/>
  </r>
  <r>
    <n v="2017"/>
    <n v="23017"/>
    <x v="8"/>
    <x v="9"/>
    <x v="9"/>
    <x v="2"/>
    <x v="2"/>
    <n v="35095.130309446198"/>
    <n v="31680.0822455854"/>
    <n v="3415.0480638607601"/>
    <n v="0.90269168304123359"/>
    <n v="9.7308316958765254E-2"/>
  </r>
  <r>
    <n v="2017"/>
    <n v="23017"/>
    <x v="8"/>
    <x v="9"/>
    <x v="9"/>
    <x v="3"/>
    <x v="3"/>
    <n v="0"/>
    <n v="0"/>
    <n v="0"/>
    <e v="#DIV/0!"/>
    <e v="#DIV/0!"/>
  </r>
  <r>
    <n v="2017"/>
    <n v="23017"/>
    <x v="8"/>
    <x v="9"/>
    <x v="9"/>
    <x v="4"/>
    <x v="4"/>
    <n v="890.72145165043105"/>
    <n v="804.04944558357602"/>
    <n v="86.672006066854195"/>
    <n v="0.90269460120640499"/>
    <n v="9.7305398793594053E-2"/>
  </r>
  <r>
    <n v="2017"/>
    <n v="23017"/>
    <x v="8"/>
    <x v="10"/>
    <x v="10"/>
    <x v="0"/>
    <x v="0"/>
    <n v="9.8818918165888103"/>
    <n v="8.9202843501414293"/>
    <n v="0.96160746644738304"/>
    <n v="0.9026899419367127"/>
    <n v="9.7310058063287533E-2"/>
  </r>
  <r>
    <n v="2017"/>
    <n v="23017"/>
    <x v="8"/>
    <x v="10"/>
    <x v="10"/>
    <x v="1"/>
    <x v="1"/>
    <n v="0"/>
    <n v="0"/>
    <n v="0"/>
    <e v="#DIV/0!"/>
    <e v="#DIV/0!"/>
  </r>
  <r>
    <n v="2017"/>
    <n v="23017"/>
    <x v="8"/>
    <x v="10"/>
    <x v="10"/>
    <x v="2"/>
    <x v="2"/>
    <n v="219.35552913194601"/>
    <n v="198.010031099987"/>
    <n v="21.345498031958801"/>
    <n v="0.90268994760957522"/>
    <n v="9.7310052390423799E-2"/>
  </r>
  <r>
    <n v="2017"/>
    <n v="23017"/>
    <x v="8"/>
    <x v="10"/>
    <x v="10"/>
    <x v="3"/>
    <x v="3"/>
    <n v="0"/>
    <n v="0"/>
    <n v="0"/>
    <e v="#DIV/0!"/>
    <e v="#DIV/0!"/>
  </r>
  <r>
    <n v="2017"/>
    <n v="23017"/>
    <x v="8"/>
    <x v="10"/>
    <x v="10"/>
    <x v="4"/>
    <x v="4"/>
    <n v="9.2521807814182608"/>
    <n v="8.3518523270301408"/>
    <n v="0.90032845438812004"/>
    <n v="0.90269013590868152"/>
    <n v="9.7309864091318504E-2"/>
  </r>
  <r>
    <n v="2017"/>
    <n v="23019"/>
    <x v="9"/>
    <x v="0"/>
    <x v="0"/>
    <x v="0"/>
    <x v="0"/>
    <n v="18266.680649749102"/>
    <n v="16489.226455542401"/>
    <n v="1777.4541942067401"/>
    <n v="0.90269418794316558"/>
    <n v="9.730581205683661E-2"/>
  </r>
  <r>
    <n v="2017"/>
    <n v="23019"/>
    <x v="9"/>
    <x v="0"/>
    <x v="0"/>
    <x v="1"/>
    <x v="1"/>
    <n v="37386.583484307397"/>
    <n v="33748.5657175456"/>
    <n v="3638.01776676182"/>
    <n v="0.90269189030634978"/>
    <n v="9.7308109693650863E-2"/>
  </r>
  <r>
    <n v="2017"/>
    <n v="23019"/>
    <x v="9"/>
    <x v="0"/>
    <x v="0"/>
    <x v="2"/>
    <x v="2"/>
    <n v="236487.44789217101"/>
    <n v="213475.46434206"/>
    <n v="23011.983550110999"/>
    <n v="0.9026925794361671"/>
    <n v="9.7307420563832889E-2"/>
  </r>
  <r>
    <n v="2017"/>
    <n v="23019"/>
    <x v="9"/>
    <x v="0"/>
    <x v="0"/>
    <x v="3"/>
    <x v="3"/>
    <n v="27681.138960188"/>
    <n v="24987.601086620401"/>
    <n v="2693.5378735675899"/>
    <n v="0.90269410960865659"/>
    <n v="9.7305890391343075E-2"/>
  </r>
  <r>
    <n v="2017"/>
    <n v="23019"/>
    <x v="9"/>
    <x v="0"/>
    <x v="0"/>
    <x v="4"/>
    <x v="4"/>
    <n v="103060.569379219"/>
    <n v="93031.538533114304"/>
    <n v="10029.030846104501"/>
    <n v="0.9026879930266819"/>
    <n v="9.7312006973316226E-2"/>
  </r>
  <r>
    <n v="2017"/>
    <n v="23019"/>
    <x v="9"/>
    <x v="1"/>
    <x v="1"/>
    <x v="0"/>
    <x v="0"/>
    <n v="1314557.6320463"/>
    <n v="1186636.27167169"/>
    <n v="127921.360374603"/>
    <n v="0.90268866327641961"/>
    <n v="9.7311336723575073E-2"/>
  </r>
  <r>
    <n v="2017"/>
    <n v="23019"/>
    <x v="9"/>
    <x v="1"/>
    <x v="1"/>
    <x v="1"/>
    <x v="1"/>
    <n v="4201925.26937606"/>
    <n v="3793040.46108536"/>
    <n v="408884.80829069798"/>
    <n v="0.90269108037911039"/>
    <n v="9.7308919620889139E-2"/>
  </r>
  <r>
    <n v="2017"/>
    <n v="23019"/>
    <x v="9"/>
    <x v="1"/>
    <x v="1"/>
    <x v="2"/>
    <x v="2"/>
    <n v="7413476.8518948797"/>
    <n v="6692084.2771022003"/>
    <n v="721392.574792678"/>
    <n v="0.90269173436370931"/>
    <n v="9.7308265636290553E-2"/>
  </r>
  <r>
    <n v="2017"/>
    <n v="23019"/>
    <x v="9"/>
    <x v="1"/>
    <x v="1"/>
    <x v="3"/>
    <x v="3"/>
    <n v="2004869.70910943"/>
    <n v="1809781.29444267"/>
    <n v="195088.41466676301"/>
    <n v="0.90269272173630721"/>
    <n v="9.730727826369423E-2"/>
  </r>
  <r>
    <n v="2017"/>
    <n v="23019"/>
    <x v="9"/>
    <x v="1"/>
    <x v="1"/>
    <x v="4"/>
    <x v="4"/>
    <n v="6656187.3393872101"/>
    <n v="6008491.7167353397"/>
    <n v="647695.62265186897"/>
    <n v="0.90269269934468233"/>
    <n v="9.730730065531748E-2"/>
  </r>
  <r>
    <n v="2017"/>
    <n v="23019"/>
    <x v="9"/>
    <x v="2"/>
    <x v="2"/>
    <x v="0"/>
    <x v="0"/>
    <n v="2381650.46671911"/>
    <n v="2149892.8516166001"/>
    <n v="231757.615102518"/>
    <n v="0.90269033246437191"/>
    <n v="9.7309667535631417E-2"/>
  </r>
  <r>
    <n v="2017"/>
    <n v="23019"/>
    <x v="9"/>
    <x v="2"/>
    <x v="2"/>
    <x v="1"/>
    <x v="1"/>
    <n v="9047900.0250315592"/>
    <n v="8167423.7552683204"/>
    <n v="880476.26976324106"/>
    <n v="0.9026872238500262"/>
    <n v="9.7312776149974092E-2"/>
  </r>
  <r>
    <n v="2017"/>
    <n v="23019"/>
    <x v="9"/>
    <x v="2"/>
    <x v="2"/>
    <x v="2"/>
    <x v="2"/>
    <n v="18604730.720598798"/>
    <n v="16794420.508418299"/>
    <n v="1810310.2121804601"/>
    <n v="0.9026962421887591"/>
    <n v="9.7303757811238817E-2"/>
  </r>
  <r>
    <n v="2017"/>
    <n v="23019"/>
    <x v="9"/>
    <x v="2"/>
    <x v="2"/>
    <x v="3"/>
    <x v="3"/>
    <n v="4408896.5939414203"/>
    <n v="3979874.6229136302"/>
    <n v="429021.97102779202"/>
    <n v="0.90269175929021794"/>
    <n v="9.7308240709782529E-2"/>
  </r>
  <r>
    <n v="2017"/>
    <n v="23019"/>
    <x v="9"/>
    <x v="2"/>
    <x v="2"/>
    <x v="4"/>
    <x v="4"/>
    <n v="11503654.9808346"/>
    <n v="10384211.4498441"/>
    <n v="1119443.53099052"/>
    <n v="0.90268801238775653"/>
    <n v="9.7311987612245257E-2"/>
  </r>
  <r>
    <n v="2017"/>
    <n v="23019"/>
    <x v="9"/>
    <x v="3"/>
    <x v="3"/>
    <x v="0"/>
    <x v="0"/>
    <n v="253719.73581015799"/>
    <n v="229030.80347550599"/>
    <n v="24688.932334652702"/>
    <n v="0.90269210924480414"/>
    <n v="9.7307890755198592E-2"/>
  </r>
  <r>
    <n v="2017"/>
    <n v="23019"/>
    <x v="9"/>
    <x v="3"/>
    <x v="3"/>
    <x v="1"/>
    <x v="1"/>
    <n v="874839.508451581"/>
    <n v="789708.24096515495"/>
    <n v="85131.267486426004"/>
    <n v="0.90268927424516543"/>
    <n v="9.7310725754834487E-2"/>
  </r>
  <r>
    <n v="2017"/>
    <n v="23019"/>
    <x v="9"/>
    <x v="3"/>
    <x v="3"/>
    <x v="2"/>
    <x v="2"/>
    <n v="1814809.32246956"/>
    <n v="1638214.93488805"/>
    <n v="176594.387581508"/>
    <n v="0.90269259398491319"/>
    <n v="9.7307406015085668E-2"/>
  </r>
  <r>
    <n v="2017"/>
    <n v="23019"/>
    <x v="9"/>
    <x v="3"/>
    <x v="3"/>
    <x v="3"/>
    <x v="3"/>
    <n v="421481.30066080502"/>
    <n v="380467.96291846898"/>
    <n v="41013.337742336204"/>
    <n v="0.90269239067537588"/>
    <n v="9.7307609324624483E-2"/>
  </r>
  <r>
    <n v="2017"/>
    <n v="23019"/>
    <x v="9"/>
    <x v="3"/>
    <x v="3"/>
    <x v="4"/>
    <x v="4"/>
    <n v="1128174.6363967001"/>
    <n v="1018390.76035696"/>
    <n v="109783.876039736"/>
    <n v="0.90268893440967524"/>
    <n v="9.7311065590321155E-2"/>
  </r>
  <r>
    <n v="2017"/>
    <n v="23019"/>
    <x v="9"/>
    <x v="4"/>
    <x v="4"/>
    <x v="0"/>
    <x v="0"/>
    <n v="25.7762335584566"/>
    <n v="23.267968672445999"/>
    <n v="2.5082648860105299"/>
    <n v="0.90269079148735076"/>
    <n v="9.7309208512646517E-2"/>
  </r>
  <r>
    <n v="2017"/>
    <n v="23019"/>
    <x v="9"/>
    <x v="4"/>
    <x v="4"/>
    <x v="1"/>
    <x v="1"/>
    <n v="885.37405282511395"/>
    <n v="799.220446264982"/>
    <n v="86.153606560132303"/>
    <n v="0.90269241990407678"/>
    <n v="9.7307580095923635E-2"/>
  </r>
  <r>
    <n v="2017"/>
    <n v="23019"/>
    <x v="9"/>
    <x v="4"/>
    <x v="4"/>
    <x v="2"/>
    <x v="2"/>
    <n v="1634.19544479554"/>
    <n v="1475.1774855690501"/>
    <n v="159.017959226486"/>
    <n v="0.90269342646075901"/>
    <n v="9.7306573539238633E-2"/>
  </r>
  <r>
    <n v="2017"/>
    <n v="23019"/>
    <x v="9"/>
    <x v="4"/>
    <x v="4"/>
    <x v="3"/>
    <x v="3"/>
    <n v="375.786343853365"/>
    <n v="339.218977964082"/>
    <n v="36.567365889282698"/>
    <n v="0.90269107303284046"/>
    <n v="9.7308926967158746E-2"/>
  </r>
  <r>
    <n v="2017"/>
    <n v="23019"/>
    <x v="9"/>
    <x v="4"/>
    <x v="4"/>
    <x v="4"/>
    <x v="4"/>
    <n v="864.84476459038206"/>
    <n v="780.68687323444306"/>
    <n v="84.157891355939199"/>
    <n v="0.90269017654769657"/>
    <n v="9.7309823452303656E-2"/>
  </r>
  <r>
    <n v="2017"/>
    <n v="23019"/>
    <x v="9"/>
    <x v="5"/>
    <x v="5"/>
    <x v="0"/>
    <x v="0"/>
    <n v="280.180082174169"/>
    <n v="252.91661191316899"/>
    <n v="27.263470261000499"/>
    <n v="0.90269304638131931"/>
    <n v="9.730695361868244E-2"/>
  </r>
  <r>
    <n v="2017"/>
    <n v="23019"/>
    <x v="9"/>
    <x v="5"/>
    <x v="5"/>
    <x v="1"/>
    <x v="1"/>
    <n v="1956.9624136397199"/>
    <n v="1766.5373706553901"/>
    <n v="190.425042984329"/>
    <n v="0.90269356138007695"/>
    <n v="9.7306438619922608E-2"/>
  </r>
  <r>
    <n v="2017"/>
    <n v="23019"/>
    <x v="9"/>
    <x v="5"/>
    <x v="5"/>
    <x v="2"/>
    <x v="2"/>
    <n v="3546.3628502944798"/>
    <n v="3201.27340436644"/>
    <n v="345.08944592803601"/>
    <n v="0.90269200854633791"/>
    <n v="9.730799145366098E-2"/>
  </r>
  <r>
    <n v="2017"/>
    <n v="23019"/>
    <x v="9"/>
    <x v="5"/>
    <x v="5"/>
    <x v="3"/>
    <x v="3"/>
    <n v="910.66033307479699"/>
    <n v="822.04763308080601"/>
    <n v="88.612699993990603"/>
    <n v="0.9026940157865504"/>
    <n v="9.7305984213449215E-2"/>
  </r>
  <r>
    <n v="2017"/>
    <n v="23019"/>
    <x v="9"/>
    <x v="5"/>
    <x v="5"/>
    <x v="4"/>
    <x v="4"/>
    <n v="1936.0620125527601"/>
    <n v="1747.67333272683"/>
    <n v="188.38867982592399"/>
    <n v="0.90269491441674765"/>
    <n v="9.7305085583249185E-2"/>
  </r>
  <r>
    <n v="2017"/>
    <n v="23019"/>
    <x v="9"/>
    <x v="6"/>
    <x v="6"/>
    <x v="0"/>
    <x v="0"/>
    <n v="106.45793885372601"/>
    <n v="96.098868358595098"/>
    <n v="10.3590704951307"/>
    <n v="0.90269330209967391"/>
    <n v="9.7306697900324174E-2"/>
  </r>
  <r>
    <n v="2017"/>
    <n v="23019"/>
    <x v="9"/>
    <x v="6"/>
    <x v="6"/>
    <x v="1"/>
    <x v="1"/>
    <n v="1020.08801818466"/>
    <n v="920.82261914296305"/>
    <n v="99.2653990417015"/>
    <n v="0.90268937849270225"/>
    <n v="9.7310621507302242E-2"/>
  </r>
  <r>
    <n v="2017"/>
    <n v="23019"/>
    <x v="9"/>
    <x v="6"/>
    <x v="6"/>
    <x v="2"/>
    <x v="2"/>
    <n v="2990.7816073569002"/>
    <n v="2699.7605231039001"/>
    <n v="291.02108425299798"/>
    <n v="0.90269397018587738"/>
    <n v="9.7306029814121911E-2"/>
  </r>
  <r>
    <n v="2017"/>
    <n v="23019"/>
    <x v="9"/>
    <x v="6"/>
    <x v="6"/>
    <x v="3"/>
    <x v="3"/>
    <n v="588.61534741586297"/>
    <n v="531.33895823468004"/>
    <n v="57.2763891811829"/>
    <n v="0.90269300752581882"/>
    <n v="9.7306992474181148E-2"/>
  </r>
  <r>
    <n v="2017"/>
    <n v="23019"/>
    <x v="9"/>
    <x v="6"/>
    <x v="6"/>
    <x v="4"/>
    <x v="4"/>
    <n v="1781.20674057672"/>
    <n v="1607.88992071694"/>
    <n v="173.31681985978"/>
    <n v="0.90269696610082251"/>
    <n v="9.7303033899177466E-2"/>
  </r>
  <r>
    <n v="2017"/>
    <n v="23019"/>
    <x v="9"/>
    <x v="7"/>
    <x v="7"/>
    <x v="0"/>
    <x v="0"/>
    <n v="46386.323182379099"/>
    <n v="41872.575456799699"/>
    <n v="4513.7477255793901"/>
    <n v="0.90269227186141687"/>
    <n v="9.7307728138582877E-2"/>
  </r>
  <r>
    <n v="2017"/>
    <n v="23019"/>
    <x v="9"/>
    <x v="7"/>
    <x v="7"/>
    <x v="1"/>
    <x v="1"/>
    <n v="280868.32782739599"/>
    <n v="253537.85352292401"/>
    <n v="27330.474304472002"/>
    <n v="0.90269292904656884"/>
    <n v="9.7307070953431218E-2"/>
  </r>
  <r>
    <n v="2017"/>
    <n v="23019"/>
    <x v="9"/>
    <x v="7"/>
    <x v="7"/>
    <x v="2"/>
    <x v="2"/>
    <n v="893993.99225646001"/>
    <n v="807003.38059110998"/>
    <n v="86990.611665350894"/>
    <n v="0.90269441135081474"/>
    <n v="9.7305588649186245E-2"/>
  </r>
  <r>
    <n v="2017"/>
    <n v="23019"/>
    <x v="9"/>
    <x v="7"/>
    <x v="7"/>
    <x v="3"/>
    <x v="3"/>
    <n v="199439.42054169401"/>
    <n v="180032.90264037601"/>
    <n v="19406.5179013179"/>
    <n v="0.90269467365775391"/>
    <n v="9.7305326342245618E-2"/>
  </r>
  <r>
    <n v="2017"/>
    <n v="23019"/>
    <x v="9"/>
    <x v="7"/>
    <x v="7"/>
    <x v="4"/>
    <x v="4"/>
    <n v="525805.34061420802"/>
    <n v="474639.92933494103"/>
    <n v="51165.411279266402"/>
    <n v="0.90269134349320368"/>
    <n v="9.7308656506795169E-2"/>
  </r>
  <r>
    <n v="2017"/>
    <n v="23019"/>
    <x v="9"/>
    <x v="8"/>
    <x v="8"/>
    <x v="0"/>
    <x v="0"/>
    <n v="193.839833664521"/>
    <n v="174.97792364887201"/>
    <n v="18.861910015648998"/>
    <n v="0.90269332335327246"/>
    <n v="9.7306676646727555E-2"/>
  </r>
  <r>
    <n v="2017"/>
    <n v="23019"/>
    <x v="9"/>
    <x v="8"/>
    <x v="8"/>
    <x v="1"/>
    <x v="1"/>
    <n v="710.37578735597901"/>
    <n v="641.25093534525502"/>
    <n v="69.124852010723899"/>
    <n v="0.90269255619197419"/>
    <n v="9.730744380802564E-2"/>
  </r>
  <r>
    <n v="2017"/>
    <n v="23019"/>
    <x v="9"/>
    <x v="8"/>
    <x v="8"/>
    <x v="2"/>
    <x v="2"/>
    <n v="2269.0008473012499"/>
    <n v="2048.21009843707"/>
    <n v="220.790748864178"/>
    <n v="0.90269252251413279"/>
    <n v="9.7307477485866323E-2"/>
  </r>
  <r>
    <n v="2017"/>
    <n v="23019"/>
    <x v="9"/>
    <x v="8"/>
    <x v="8"/>
    <x v="3"/>
    <x v="3"/>
    <n v="524.19437346020902"/>
    <n v="473.186045776257"/>
    <n v="51.008327683951698"/>
    <n v="0.90269195881053466"/>
    <n v="9.7308041189464775E-2"/>
  </r>
  <r>
    <n v="2017"/>
    <n v="23019"/>
    <x v="9"/>
    <x v="8"/>
    <x v="8"/>
    <x v="4"/>
    <x v="4"/>
    <n v="1293.1511679790201"/>
    <n v="1167.3186544713501"/>
    <n v="125.832513507675"/>
    <n v="0.90269311382649464"/>
    <n v="9.7306886173509216E-2"/>
  </r>
  <r>
    <n v="2017"/>
    <n v="23019"/>
    <x v="9"/>
    <x v="9"/>
    <x v="9"/>
    <x v="0"/>
    <x v="0"/>
    <n v="2073.1460395367799"/>
    <n v="1871.4113779971501"/>
    <n v="201.734661539623"/>
    <n v="0.90269153369209576"/>
    <n v="9.7308466307900937E-2"/>
  </r>
  <r>
    <n v="2017"/>
    <n v="23019"/>
    <x v="9"/>
    <x v="9"/>
    <x v="9"/>
    <x v="1"/>
    <x v="1"/>
    <n v="9036.5979518045497"/>
    <n v="8157.21822165305"/>
    <n v="879.37973015150601"/>
    <n v="0.90268685905453028"/>
    <n v="9.7313140945470486E-2"/>
  </r>
  <r>
    <n v="2017"/>
    <n v="23019"/>
    <x v="9"/>
    <x v="9"/>
    <x v="9"/>
    <x v="2"/>
    <x v="2"/>
    <n v="25730.434858738201"/>
    <n v="23226.660560193701"/>
    <n v="2503.7742985444402"/>
    <n v="0.9026921110237589"/>
    <n v="9.7307888976238752E-2"/>
  </r>
  <r>
    <n v="2017"/>
    <n v="23019"/>
    <x v="9"/>
    <x v="9"/>
    <x v="9"/>
    <x v="3"/>
    <x v="3"/>
    <n v="5985.0466148949599"/>
    <n v="5402.6556029610701"/>
    <n v="582.39101193389297"/>
    <n v="0.90269231813759043"/>
    <n v="9.7307681862410053E-2"/>
  </r>
  <r>
    <n v="2017"/>
    <n v="23019"/>
    <x v="9"/>
    <x v="9"/>
    <x v="9"/>
    <x v="4"/>
    <x v="4"/>
    <n v="14745.831808045499"/>
    <n v="13310.93170107"/>
    <n v="1434.9001069754499"/>
    <n v="0.90269113837358428"/>
    <n v="9.7308861626412391E-2"/>
  </r>
  <r>
    <n v="2017"/>
    <n v="23019"/>
    <x v="9"/>
    <x v="10"/>
    <x v="10"/>
    <x v="0"/>
    <x v="0"/>
    <n v="23.3463721584796"/>
    <n v="21.074588908146598"/>
    <n v="2.27178325033299"/>
    <n v="0.90269223693892542"/>
    <n v="9.7307763061074096E-2"/>
  </r>
  <r>
    <n v="2017"/>
    <n v="23019"/>
    <x v="9"/>
    <x v="10"/>
    <x v="10"/>
    <x v="1"/>
    <x v="1"/>
    <n v="241.51940079309199"/>
    <n v="218.017736763844"/>
    <n v="23.501664029247699"/>
    <n v="0.90269243815579969"/>
    <n v="9.7307561844199059E-2"/>
  </r>
  <r>
    <n v="2017"/>
    <n v="23019"/>
    <x v="9"/>
    <x v="10"/>
    <x v="10"/>
    <x v="2"/>
    <x v="2"/>
    <n v="153.822903496202"/>
    <n v="138.854384465713"/>
    <n v="14.968519030488499"/>
    <n v="0.90268992009464577"/>
    <n v="9.7310079905350913E-2"/>
  </r>
  <r>
    <n v="2017"/>
    <n v="23019"/>
    <x v="9"/>
    <x v="10"/>
    <x v="10"/>
    <x v="3"/>
    <x v="3"/>
    <n v="46.561420973567699"/>
    <n v="42.0305992352394"/>
    <n v="4.5308217383282399"/>
    <n v="0.90269150632450867"/>
    <n v="9.7308493675489993E-2"/>
  </r>
  <r>
    <n v="2017"/>
    <n v="23019"/>
    <x v="9"/>
    <x v="10"/>
    <x v="10"/>
    <x v="4"/>
    <x v="4"/>
    <n v="45.869211160328398"/>
    <n v="41.405793788348497"/>
    <n v="4.46341737197986"/>
    <n v="0.90269251946847862"/>
    <n v="9.7307480531520538E-2"/>
  </r>
  <r>
    <n v="2017"/>
    <n v="23021"/>
    <x v="10"/>
    <x v="0"/>
    <x v="0"/>
    <x v="0"/>
    <x v="0"/>
    <n v="2213.3086163177099"/>
    <n v="1997.93569593704"/>
    <n v="215.372920380663"/>
    <n v="0.90269187098770409"/>
    <n v="9.7308129012292813E-2"/>
  </r>
  <r>
    <n v="2017"/>
    <n v="23021"/>
    <x v="10"/>
    <x v="0"/>
    <x v="0"/>
    <x v="1"/>
    <x v="1"/>
    <n v="0"/>
    <n v="0"/>
    <n v="0"/>
    <e v="#DIV/0!"/>
    <e v="#DIV/0!"/>
  </r>
  <r>
    <n v="2017"/>
    <n v="23021"/>
    <x v="10"/>
    <x v="0"/>
    <x v="0"/>
    <x v="2"/>
    <x v="2"/>
    <n v="70569.807854127794"/>
    <n v="63702.697837671003"/>
    <n v="6867.1100164568297"/>
    <n v="0.90269053827308787"/>
    <n v="9.7309461726912669E-2"/>
  </r>
  <r>
    <n v="2017"/>
    <n v="23021"/>
    <x v="10"/>
    <x v="0"/>
    <x v="0"/>
    <x v="3"/>
    <x v="3"/>
    <n v="0"/>
    <n v="0"/>
    <n v="0"/>
    <e v="#DIV/0!"/>
    <e v="#DIV/0!"/>
  </r>
  <r>
    <n v="2017"/>
    <n v="23021"/>
    <x v="10"/>
    <x v="0"/>
    <x v="0"/>
    <x v="4"/>
    <x v="4"/>
    <n v="0"/>
    <n v="0"/>
    <n v="0"/>
    <e v="#DIV/0!"/>
    <e v="#DIV/0!"/>
  </r>
  <r>
    <n v="2017"/>
    <n v="23021"/>
    <x v="10"/>
    <x v="1"/>
    <x v="1"/>
    <x v="0"/>
    <x v="0"/>
    <n v="143520.30465531201"/>
    <n v="129554.389468045"/>
    <n v="13965.915187267299"/>
    <n v="0.90269031813436795"/>
    <n v="9.7309681865634115E-2"/>
  </r>
  <r>
    <n v="2017"/>
    <n v="23021"/>
    <x v="10"/>
    <x v="1"/>
    <x v="1"/>
    <x v="1"/>
    <x v="1"/>
    <n v="0"/>
    <n v="0"/>
    <n v="0"/>
    <e v="#DIV/0!"/>
    <e v="#DIV/0!"/>
  </r>
  <r>
    <n v="2017"/>
    <n v="23021"/>
    <x v="10"/>
    <x v="1"/>
    <x v="1"/>
    <x v="2"/>
    <x v="2"/>
    <n v="1517505.7559181701"/>
    <n v="1369841.7993256401"/>
    <n v="147663.95659252201"/>
    <n v="0.90269298418365096"/>
    <n v="9.7307015816343725E-2"/>
  </r>
  <r>
    <n v="2017"/>
    <n v="23021"/>
    <x v="10"/>
    <x v="1"/>
    <x v="1"/>
    <x v="3"/>
    <x v="3"/>
    <n v="0"/>
    <n v="0"/>
    <n v="0"/>
    <e v="#DIV/0!"/>
    <e v="#DIV/0!"/>
  </r>
  <r>
    <n v="2017"/>
    <n v="23021"/>
    <x v="10"/>
    <x v="1"/>
    <x v="1"/>
    <x v="4"/>
    <x v="4"/>
    <n v="0"/>
    <n v="0"/>
    <n v="0"/>
    <e v="#DIV/0!"/>
    <e v="#DIV/0!"/>
  </r>
  <r>
    <n v="2017"/>
    <n v="23021"/>
    <x v="10"/>
    <x v="2"/>
    <x v="2"/>
    <x v="0"/>
    <x v="0"/>
    <n v="350431.74510134"/>
    <n v="316331.85388734302"/>
    <n v="34099.891213996998"/>
    <n v="0.90269177467316564"/>
    <n v="9.7308225326834419E-2"/>
  </r>
  <r>
    <n v="2017"/>
    <n v="23021"/>
    <x v="10"/>
    <x v="2"/>
    <x v="2"/>
    <x v="1"/>
    <x v="1"/>
    <n v="0"/>
    <n v="0"/>
    <n v="0"/>
    <e v="#DIV/0!"/>
    <e v="#DIV/0!"/>
  </r>
  <r>
    <n v="2017"/>
    <n v="23021"/>
    <x v="10"/>
    <x v="2"/>
    <x v="2"/>
    <x v="2"/>
    <x v="2"/>
    <n v="4465668.4259496303"/>
    <n v="4031120.9809960602"/>
    <n v="434547.44495356898"/>
    <n v="0.90269151143679838"/>
    <n v="9.7308488563201345E-2"/>
  </r>
  <r>
    <n v="2017"/>
    <n v="23021"/>
    <x v="10"/>
    <x v="2"/>
    <x v="2"/>
    <x v="3"/>
    <x v="3"/>
    <n v="0"/>
    <n v="0"/>
    <n v="0"/>
    <e v="#DIV/0!"/>
    <e v="#DIV/0!"/>
  </r>
  <r>
    <n v="2017"/>
    <n v="23021"/>
    <x v="10"/>
    <x v="2"/>
    <x v="2"/>
    <x v="4"/>
    <x v="4"/>
    <n v="0"/>
    <n v="0"/>
    <n v="0"/>
    <e v="#DIV/0!"/>
    <e v="#DIV/0!"/>
  </r>
  <r>
    <n v="2017"/>
    <n v="23021"/>
    <x v="10"/>
    <x v="3"/>
    <x v="3"/>
    <x v="0"/>
    <x v="0"/>
    <n v="41942.415464582897"/>
    <n v="37861.071779308499"/>
    <n v="4081.3436852743898"/>
    <n v="0.90269173484486664"/>
    <n v="9.7308265155133147E-2"/>
  </r>
  <r>
    <n v="2017"/>
    <n v="23021"/>
    <x v="10"/>
    <x v="3"/>
    <x v="3"/>
    <x v="1"/>
    <x v="1"/>
    <n v="0"/>
    <n v="0"/>
    <n v="0"/>
    <e v="#DIV/0!"/>
    <e v="#DIV/0!"/>
  </r>
  <r>
    <n v="2017"/>
    <n v="23021"/>
    <x v="10"/>
    <x v="3"/>
    <x v="3"/>
    <x v="2"/>
    <x v="2"/>
    <n v="489673.28725809802"/>
    <n v="442024.33984128898"/>
    <n v="47648.947416809599"/>
    <n v="0.90269236926601204"/>
    <n v="9.7307630733989153E-2"/>
  </r>
  <r>
    <n v="2017"/>
    <n v="23021"/>
    <x v="10"/>
    <x v="3"/>
    <x v="3"/>
    <x v="3"/>
    <x v="3"/>
    <n v="0"/>
    <n v="0"/>
    <n v="0"/>
    <e v="#DIV/0!"/>
    <e v="#DIV/0!"/>
  </r>
  <r>
    <n v="2017"/>
    <n v="23021"/>
    <x v="10"/>
    <x v="3"/>
    <x v="3"/>
    <x v="4"/>
    <x v="4"/>
    <n v="0"/>
    <n v="0"/>
    <n v="0"/>
    <e v="#DIV/0!"/>
    <e v="#DIV/0!"/>
  </r>
  <r>
    <n v="2017"/>
    <n v="23021"/>
    <x v="10"/>
    <x v="4"/>
    <x v="4"/>
    <x v="0"/>
    <x v="0"/>
    <n v="1.6168796564857999"/>
    <n v="1.4595451999519999"/>
    <n v="0.15733445653379999"/>
    <n v="0.9026925375041468"/>
    <n v="9.7307462495853203E-2"/>
  </r>
  <r>
    <n v="2017"/>
    <n v="23021"/>
    <x v="10"/>
    <x v="4"/>
    <x v="4"/>
    <x v="1"/>
    <x v="1"/>
    <n v="0"/>
    <n v="0"/>
    <n v="0"/>
    <e v="#DIV/0!"/>
    <e v="#DIV/0!"/>
  </r>
  <r>
    <n v="2017"/>
    <n v="23021"/>
    <x v="10"/>
    <x v="4"/>
    <x v="4"/>
    <x v="2"/>
    <x v="2"/>
    <n v="202.196620346104"/>
    <n v="182.52191889432399"/>
    <n v="19.674701451779502"/>
    <n v="0.90269520124469727"/>
    <n v="9.7304798755300265E-2"/>
  </r>
  <r>
    <n v="2017"/>
    <n v="23021"/>
    <x v="10"/>
    <x v="4"/>
    <x v="4"/>
    <x v="3"/>
    <x v="3"/>
    <n v="0"/>
    <n v="0"/>
    <n v="0"/>
    <e v="#DIV/0!"/>
    <e v="#DIV/0!"/>
  </r>
  <r>
    <n v="2017"/>
    <n v="23021"/>
    <x v="10"/>
    <x v="4"/>
    <x v="4"/>
    <x v="4"/>
    <x v="4"/>
    <n v="0"/>
    <n v="0"/>
    <n v="0"/>
    <e v="#DIV/0!"/>
    <e v="#DIV/0!"/>
  </r>
  <r>
    <n v="2017"/>
    <n v="23021"/>
    <x v="10"/>
    <x v="5"/>
    <x v="5"/>
    <x v="0"/>
    <x v="0"/>
    <n v="31.900692090044998"/>
    <n v="28.796533021478101"/>
    <n v="3.1041590685668501"/>
    <n v="0.90269304942335127"/>
    <n v="9.7306950576647233E-2"/>
  </r>
  <r>
    <n v="2017"/>
    <n v="23021"/>
    <x v="10"/>
    <x v="5"/>
    <x v="5"/>
    <x v="1"/>
    <x v="1"/>
    <n v="0"/>
    <n v="0"/>
    <n v="0"/>
    <e v="#DIV/0!"/>
    <e v="#DIV/0!"/>
  </r>
  <r>
    <n v="2017"/>
    <n v="23021"/>
    <x v="10"/>
    <x v="5"/>
    <x v="5"/>
    <x v="2"/>
    <x v="2"/>
    <n v="784.34448287355497"/>
    <n v="708.02185396769096"/>
    <n v="76.322628905863894"/>
    <n v="0.90269246412463378"/>
    <n v="9.7307535875366072E-2"/>
  </r>
  <r>
    <n v="2017"/>
    <n v="23021"/>
    <x v="10"/>
    <x v="5"/>
    <x v="5"/>
    <x v="3"/>
    <x v="3"/>
    <n v="0"/>
    <n v="0"/>
    <n v="0"/>
    <e v="#DIV/0!"/>
    <e v="#DIV/0!"/>
  </r>
  <r>
    <n v="2017"/>
    <n v="23021"/>
    <x v="10"/>
    <x v="5"/>
    <x v="5"/>
    <x v="4"/>
    <x v="4"/>
    <n v="0"/>
    <n v="0"/>
    <n v="0"/>
    <e v="#DIV/0!"/>
    <e v="#DIV/0!"/>
  </r>
  <r>
    <n v="2017"/>
    <n v="23021"/>
    <x v="10"/>
    <x v="6"/>
    <x v="6"/>
    <x v="0"/>
    <x v="0"/>
    <n v="20.6245124188614"/>
    <n v="18.617566192119099"/>
    <n v="2.0069462267423699"/>
    <n v="0.90269121587054246"/>
    <n v="9.7308784129460923E-2"/>
  </r>
  <r>
    <n v="2017"/>
    <n v="23021"/>
    <x v="10"/>
    <x v="6"/>
    <x v="6"/>
    <x v="1"/>
    <x v="1"/>
    <n v="0"/>
    <n v="0"/>
    <n v="0"/>
    <e v="#DIV/0!"/>
    <e v="#DIV/0!"/>
  </r>
  <r>
    <n v="2017"/>
    <n v="23021"/>
    <x v="10"/>
    <x v="6"/>
    <x v="6"/>
    <x v="2"/>
    <x v="2"/>
    <n v="1227.45575875128"/>
    <n v="1108.0212643146399"/>
    <n v="119.434494436638"/>
    <n v="0.90269751591035452"/>
    <n v="9.7302484089643745E-2"/>
  </r>
  <r>
    <n v="2017"/>
    <n v="23021"/>
    <x v="10"/>
    <x v="6"/>
    <x v="6"/>
    <x v="3"/>
    <x v="3"/>
    <n v="0"/>
    <n v="0"/>
    <n v="0"/>
    <e v="#DIV/0!"/>
    <e v="#DIV/0!"/>
  </r>
  <r>
    <n v="2017"/>
    <n v="23021"/>
    <x v="10"/>
    <x v="6"/>
    <x v="6"/>
    <x v="4"/>
    <x v="4"/>
    <n v="0"/>
    <n v="0"/>
    <n v="0"/>
    <e v="#DIV/0!"/>
    <e v="#DIV/0!"/>
  </r>
  <r>
    <n v="2017"/>
    <n v="23021"/>
    <x v="10"/>
    <x v="7"/>
    <x v="7"/>
    <x v="0"/>
    <x v="0"/>
    <n v="7350.2527168876704"/>
    <n v="6635.0304844148905"/>
    <n v="715.22223247278498"/>
    <n v="0.9026941984144965"/>
    <n v="9.7305801585504226E-2"/>
  </r>
  <r>
    <n v="2017"/>
    <n v="23021"/>
    <x v="10"/>
    <x v="7"/>
    <x v="7"/>
    <x v="1"/>
    <x v="1"/>
    <n v="0"/>
    <n v="0"/>
    <n v="0"/>
    <e v="#DIV/0!"/>
    <e v="#DIV/0!"/>
  </r>
  <r>
    <n v="2017"/>
    <n v="23021"/>
    <x v="10"/>
    <x v="7"/>
    <x v="7"/>
    <x v="2"/>
    <x v="2"/>
    <n v="286221.63072081603"/>
    <n v="258370.09269346"/>
    <n v="27851.538027356401"/>
    <n v="0.90269240672965512"/>
    <n v="9.7307593270346229E-2"/>
  </r>
  <r>
    <n v="2017"/>
    <n v="23021"/>
    <x v="10"/>
    <x v="7"/>
    <x v="7"/>
    <x v="3"/>
    <x v="3"/>
    <n v="0"/>
    <n v="0"/>
    <n v="0"/>
    <e v="#DIV/0!"/>
    <e v="#DIV/0!"/>
  </r>
  <r>
    <n v="2017"/>
    <n v="23021"/>
    <x v="10"/>
    <x v="7"/>
    <x v="7"/>
    <x v="4"/>
    <x v="4"/>
    <n v="0"/>
    <n v="0"/>
    <n v="0"/>
    <e v="#DIV/0!"/>
    <e v="#DIV/0!"/>
  </r>
  <r>
    <n v="2017"/>
    <n v="23021"/>
    <x v="10"/>
    <x v="8"/>
    <x v="8"/>
    <x v="0"/>
    <x v="0"/>
    <n v="5.1501860818881796E-3"/>
    <n v="4.6490417425116004E-3"/>
    <n v="5.01144339376577E-4"/>
    <n v="0.90269393544070786"/>
    <n v="9.7306064559291749E-2"/>
  </r>
  <r>
    <n v="2017"/>
    <n v="23021"/>
    <x v="10"/>
    <x v="8"/>
    <x v="8"/>
    <x v="1"/>
    <x v="1"/>
    <n v="0"/>
    <n v="0"/>
    <n v="0"/>
    <e v="#DIV/0!"/>
    <e v="#DIV/0!"/>
  </r>
  <r>
    <n v="2017"/>
    <n v="23021"/>
    <x v="10"/>
    <x v="8"/>
    <x v="8"/>
    <x v="2"/>
    <x v="2"/>
    <n v="0.21418525234973901"/>
    <n v="0.193343834341446"/>
    <n v="2.0841418008293301E-2"/>
    <n v="0.90269443026702201"/>
    <n v="9.7305569732979311E-2"/>
  </r>
  <r>
    <n v="2017"/>
    <n v="23021"/>
    <x v="10"/>
    <x v="8"/>
    <x v="8"/>
    <x v="3"/>
    <x v="3"/>
    <n v="0"/>
    <n v="0"/>
    <n v="0"/>
    <e v="#DIV/0!"/>
    <e v="#DIV/0!"/>
  </r>
  <r>
    <n v="2017"/>
    <n v="23021"/>
    <x v="10"/>
    <x v="8"/>
    <x v="8"/>
    <x v="4"/>
    <x v="4"/>
    <n v="0"/>
    <n v="0"/>
    <n v="0"/>
    <e v="#DIV/0!"/>
    <e v="#DIV/0!"/>
  </r>
  <r>
    <n v="2017"/>
    <n v="23021"/>
    <x v="10"/>
    <x v="9"/>
    <x v="9"/>
    <x v="0"/>
    <x v="0"/>
    <n v="316.15272569147999"/>
    <n v="285.38883795841599"/>
    <n v="30.763887733063498"/>
    <n v="0.9026929542809472"/>
    <n v="9.7307045719051202E-2"/>
  </r>
  <r>
    <n v="2017"/>
    <n v="23021"/>
    <x v="10"/>
    <x v="9"/>
    <x v="9"/>
    <x v="1"/>
    <x v="1"/>
    <n v="0"/>
    <n v="0"/>
    <n v="0"/>
    <e v="#DIV/0!"/>
    <e v="#DIV/0!"/>
  </r>
  <r>
    <n v="2017"/>
    <n v="23021"/>
    <x v="10"/>
    <x v="9"/>
    <x v="9"/>
    <x v="2"/>
    <x v="2"/>
    <n v="10681.3026378246"/>
    <n v="9641.9613700789596"/>
    <n v="1039.3412677456499"/>
    <n v="0.90269527013820139"/>
    <n v="9.7304729861799583E-2"/>
  </r>
  <r>
    <n v="2017"/>
    <n v="23021"/>
    <x v="10"/>
    <x v="9"/>
    <x v="9"/>
    <x v="3"/>
    <x v="3"/>
    <n v="0"/>
    <n v="0"/>
    <n v="0"/>
    <e v="#DIV/0!"/>
    <e v="#DIV/0!"/>
  </r>
  <r>
    <n v="2017"/>
    <n v="23021"/>
    <x v="10"/>
    <x v="9"/>
    <x v="9"/>
    <x v="4"/>
    <x v="4"/>
    <n v="0"/>
    <n v="0"/>
    <n v="0"/>
    <e v="#DIV/0!"/>
    <e v="#DIV/0!"/>
  </r>
  <r>
    <n v="2017"/>
    <n v="23021"/>
    <x v="10"/>
    <x v="10"/>
    <x v="10"/>
    <x v="0"/>
    <x v="0"/>
    <n v="5.1573215699106001"/>
    <n v="4.6554809482450503"/>
    <n v="0.50184062166555199"/>
    <n v="0.90269355616810043"/>
    <n v="9.7306443831899972E-2"/>
  </r>
  <r>
    <n v="2017"/>
    <n v="23021"/>
    <x v="10"/>
    <x v="10"/>
    <x v="10"/>
    <x v="1"/>
    <x v="1"/>
    <n v="0"/>
    <n v="0"/>
    <n v="0"/>
    <e v="#DIV/0!"/>
    <e v="#DIV/0!"/>
  </r>
  <r>
    <n v="2017"/>
    <n v="23021"/>
    <x v="10"/>
    <x v="10"/>
    <x v="10"/>
    <x v="2"/>
    <x v="2"/>
    <n v="169.59519971598399"/>
    <n v="153.09272378499699"/>
    <n v="16.502475930986702"/>
    <n v="0.90269491142070524"/>
    <n v="9.7305088579292959E-2"/>
  </r>
  <r>
    <n v="2017"/>
    <n v="23021"/>
    <x v="10"/>
    <x v="10"/>
    <x v="10"/>
    <x v="3"/>
    <x v="3"/>
    <n v="0"/>
    <n v="0"/>
    <n v="0"/>
    <e v="#DIV/0!"/>
    <e v="#DIV/0!"/>
  </r>
  <r>
    <n v="2017"/>
    <n v="23021"/>
    <x v="10"/>
    <x v="10"/>
    <x v="10"/>
    <x v="4"/>
    <x v="4"/>
    <n v="0"/>
    <n v="0"/>
    <n v="0"/>
    <e v="#DIV/0!"/>
    <e v="#DIV/0!"/>
  </r>
  <r>
    <n v="2017"/>
    <n v="23023"/>
    <x v="11"/>
    <x v="0"/>
    <x v="0"/>
    <x v="0"/>
    <x v="0"/>
    <n v="4291.5490231896401"/>
    <n v="3873.9476636909299"/>
    <n v="417.60135949871699"/>
    <n v="0.90269216144516196"/>
    <n v="9.7307838554839571E-2"/>
  </r>
  <r>
    <n v="2017"/>
    <n v="23023"/>
    <x v="11"/>
    <x v="0"/>
    <x v="0"/>
    <x v="1"/>
    <x v="1"/>
    <n v="8030.9074254098196"/>
    <n v="7249.4279069442"/>
    <n v="781.47951846562205"/>
    <n v="0.90269100649908929"/>
    <n v="9.7308993500911004E-2"/>
  </r>
  <r>
    <n v="2017"/>
    <n v="23023"/>
    <x v="11"/>
    <x v="0"/>
    <x v="0"/>
    <x v="2"/>
    <x v="2"/>
    <n v="94317.487955996301"/>
    <n v="85140.0691669511"/>
    <n v="9177.4187890451394"/>
    <n v="0.90269653075019429"/>
    <n v="9.7303469249805E-2"/>
  </r>
  <r>
    <n v="2017"/>
    <n v="23023"/>
    <x v="11"/>
    <x v="0"/>
    <x v="0"/>
    <x v="3"/>
    <x v="3"/>
    <n v="1561.5838415035"/>
    <n v="1409.6271811655199"/>
    <n v="151.95666033798099"/>
    <n v="0.90269068089762283"/>
    <n v="9.7309319102377764E-2"/>
  </r>
  <r>
    <n v="2017"/>
    <n v="23023"/>
    <x v="11"/>
    <x v="0"/>
    <x v="0"/>
    <x v="4"/>
    <x v="4"/>
    <n v="28661.635984546101"/>
    <n v="25872.6476407009"/>
    <n v="2788.9883438451802"/>
    <n v="0.90269263257167243"/>
    <n v="9.7307367428326783E-2"/>
  </r>
  <r>
    <n v="2017"/>
    <n v="23023"/>
    <x v="11"/>
    <x v="1"/>
    <x v="1"/>
    <x v="0"/>
    <x v="0"/>
    <n v="334059.76424988598"/>
    <n v="301553.26925683802"/>
    <n v="32506.494993048302"/>
    <n v="0.90269257638363121"/>
    <n v="9.7307423616369862E-2"/>
  </r>
  <r>
    <n v="2017"/>
    <n v="23023"/>
    <x v="11"/>
    <x v="1"/>
    <x v="1"/>
    <x v="1"/>
    <x v="1"/>
    <n v="1668143.8363915901"/>
    <n v="1505818.3853044501"/>
    <n v="162325.451087147"/>
    <n v="0.90269097451556046"/>
    <n v="9.7309025484443742E-2"/>
  </r>
  <r>
    <n v="2017"/>
    <n v="23023"/>
    <x v="11"/>
    <x v="1"/>
    <x v="1"/>
    <x v="2"/>
    <x v="2"/>
    <n v="2177049.2037782199"/>
    <n v="1965205.0916994701"/>
    <n v="211844.11207874501"/>
    <n v="0.90269208812042501"/>
    <n v="9.7307911879572731E-2"/>
  </r>
  <r>
    <n v="2017"/>
    <n v="23023"/>
    <x v="11"/>
    <x v="1"/>
    <x v="1"/>
    <x v="3"/>
    <x v="3"/>
    <n v="345927.78457654599"/>
    <n v="312265.83970093803"/>
    <n v="33661.944875608096"/>
    <n v="0.90269083208562184"/>
    <n v="9.7309167914378589E-2"/>
  </r>
  <r>
    <n v="2017"/>
    <n v="23023"/>
    <x v="11"/>
    <x v="1"/>
    <x v="1"/>
    <x v="4"/>
    <x v="4"/>
    <n v="1175111.9778208099"/>
    <n v="1060768.0237499301"/>
    <n v="114343.954070882"/>
    <n v="0.9026952697027858"/>
    <n v="9.7304730297216022E-2"/>
  </r>
  <r>
    <n v="2017"/>
    <n v="23023"/>
    <x v="11"/>
    <x v="2"/>
    <x v="2"/>
    <x v="0"/>
    <x v="0"/>
    <n v="603459.86150506896"/>
    <n v="544738.17590115196"/>
    <n v="58721.685603917598"/>
    <n v="0.90269164637153954"/>
    <n v="9.7308353628461408E-2"/>
  </r>
  <r>
    <n v="2017"/>
    <n v="23023"/>
    <x v="11"/>
    <x v="2"/>
    <x v="2"/>
    <x v="1"/>
    <x v="1"/>
    <n v="3548319.62715169"/>
    <n v="3203039.1236744798"/>
    <n v="345280.50347720901"/>
    <n v="0.90269182605898046"/>
    <n v="9.7308173941019191E-2"/>
  </r>
  <r>
    <n v="2017"/>
    <n v="23023"/>
    <x v="11"/>
    <x v="2"/>
    <x v="2"/>
    <x v="2"/>
    <x v="2"/>
    <n v="5074048.9064999605"/>
    <n v="4580300.18394583"/>
    <n v="493748.72255412099"/>
    <n v="0.90269137494484375"/>
    <n v="9.7308625055154432E-2"/>
  </r>
  <r>
    <n v="2017"/>
    <n v="23023"/>
    <x v="11"/>
    <x v="2"/>
    <x v="2"/>
    <x v="3"/>
    <x v="3"/>
    <n v="715973.68735655094"/>
    <n v="646304.29441078904"/>
    <n v="69669.392945762302"/>
    <n v="0.90269280257632301"/>
    <n v="9.7307197423677563E-2"/>
  </r>
  <r>
    <n v="2017"/>
    <n v="23023"/>
    <x v="11"/>
    <x v="2"/>
    <x v="2"/>
    <x v="4"/>
    <x v="4"/>
    <n v="2541473.5902852402"/>
    <n v="2294171.55819513"/>
    <n v="247302.03209010899"/>
    <n v="0.90269344799197604"/>
    <n v="9.7306552008023517E-2"/>
  </r>
  <r>
    <n v="2017"/>
    <n v="23023"/>
    <x v="11"/>
    <x v="3"/>
    <x v="3"/>
    <x v="0"/>
    <x v="0"/>
    <n v="63536.207178405501"/>
    <n v="57353.640984489903"/>
    <n v="6182.5661939156098"/>
    <n v="0.90269223693892586"/>
    <n v="9.730776306107429E-2"/>
  </r>
  <r>
    <n v="2017"/>
    <n v="23023"/>
    <x v="11"/>
    <x v="3"/>
    <x v="3"/>
    <x v="1"/>
    <x v="1"/>
    <n v="335452.28088405001"/>
    <n v="302810.33181008499"/>
    <n v="32641.949073964999"/>
    <n v="0.90269271984694655"/>
    <n v="9.7307280153053358E-2"/>
  </r>
  <r>
    <n v="2017"/>
    <n v="23023"/>
    <x v="11"/>
    <x v="3"/>
    <x v="3"/>
    <x v="2"/>
    <x v="2"/>
    <n v="483214.23675269203"/>
    <n v="436193.41630982899"/>
    <n v="47020.820442862998"/>
    <n v="0.90269156645952009"/>
    <n v="9.7308433540479786E-2"/>
  </r>
  <r>
    <n v="2017"/>
    <n v="23023"/>
    <x v="11"/>
    <x v="3"/>
    <x v="3"/>
    <x v="3"/>
    <x v="3"/>
    <n v="66888.452703834599"/>
    <n v="60379.662697718399"/>
    <n v="6508.7900061161699"/>
    <n v="0.90269187366412107"/>
    <n v="9.7308126335878486E-2"/>
  </r>
  <r>
    <n v="2017"/>
    <n v="23023"/>
    <x v="11"/>
    <x v="3"/>
    <x v="3"/>
    <x v="4"/>
    <x v="4"/>
    <n v="243263.631198574"/>
    <n v="219592.30480734399"/>
    <n v="23671.326391229399"/>
    <n v="0.90269270307854887"/>
    <n v="9.7307296921448558E-2"/>
  </r>
  <r>
    <n v="2017"/>
    <n v="23023"/>
    <x v="11"/>
    <x v="4"/>
    <x v="4"/>
    <x v="0"/>
    <x v="0"/>
    <n v="7.1826024858926898"/>
    <n v="6.4836808009743399"/>
    <n v="0.69892168491835305"/>
    <n v="0.90269241736667205"/>
    <n v="9.7307582633328421E-2"/>
  </r>
  <r>
    <n v="2017"/>
    <n v="23023"/>
    <x v="11"/>
    <x v="4"/>
    <x v="4"/>
    <x v="1"/>
    <x v="1"/>
    <n v="568.94552280936296"/>
    <n v="513.582949670066"/>
    <n v="55.362573139296998"/>
    <n v="0.90269266402532644"/>
    <n v="9.7307335974673587E-2"/>
  </r>
  <r>
    <n v="2017"/>
    <n v="23023"/>
    <x v="11"/>
    <x v="4"/>
    <x v="4"/>
    <x v="2"/>
    <x v="2"/>
    <n v="687.52367004160601"/>
    <n v="620.62198807164305"/>
    <n v="66.901681969963505"/>
    <n v="0.90269181282745603"/>
    <n v="9.7308187172544761E-2"/>
  </r>
  <r>
    <n v="2017"/>
    <n v="23023"/>
    <x v="11"/>
    <x v="4"/>
    <x v="4"/>
    <x v="3"/>
    <x v="3"/>
    <n v="120.014522658034"/>
    <n v="108.335789141105"/>
    <n v="11.6787335169288"/>
    <n v="0.90268899747902964"/>
    <n v="9.7311002520968679E-2"/>
  </r>
  <r>
    <n v="2017"/>
    <n v="23023"/>
    <x v="11"/>
    <x v="4"/>
    <x v="4"/>
    <x v="4"/>
    <x v="4"/>
    <n v="291.482155401179"/>
    <n v="263.11890567650602"/>
    <n v="28.363249724673199"/>
    <n v="0.90269301499559906"/>
    <n v="9.7306985004401658E-2"/>
  </r>
  <r>
    <n v="2017"/>
    <n v="23023"/>
    <x v="11"/>
    <x v="5"/>
    <x v="5"/>
    <x v="0"/>
    <x v="0"/>
    <n v="87.170191797363501"/>
    <n v="78.688066018333402"/>
    <n v="8.4821257790300599"/>
    <n v="0.90269465279200356"/>
    <n v="9.7305347207995996E-2"/>
  </r>
  <r>
    <n v="2017"/>
    <n v="23023"/>
    <x v="11"/>
    <x v="5"/>
    <x v="5"/>
    <x v="1"/>
    <x v="1"/>
    <n v="1540.59066220348"/>
    <n v="1390.6821469384299"/>
    <n v="149.90851526505301"/>
    <n v="0.90269412963295614"/>
    <n v="9.7305870367045771E-2"/>
  </r>
  <r>
    <n v="2017"/>
    <n v="23023"/>
    <x v="11"/>
    <x v="5"/>
    <x v="5"/>
    <x v="2"/>
    <x v="2"/>
    <n v="1852.4351050558901"/>
    <n v="1672.1766828633299"/>
    <n v="180.25842219255699"/>
    <n v="0.90269110010894471"/>
    <n v="9.730889989105361E-2"/>
  </r>
  <r>
    <n v="2017"/>
    <n v="23023"/>
    <x v="11"/>
    <x v="5"/>
    <x v="5"/>
    <x v="3"/>
    <x v="3"/>
    <n v="357.95099755050302"/>
    <n v="323.11934370448802"/>
    <n v="34.8316538460152"/>
    <n v="0.90269155810607671"/>
    <n v="9.7308441893923847E-2"/>
  </r>
  <r>
    <n v="2017"/>
    <n v="23023"/>
    <x v="11"/>
    <x v="5"/>
    <x v="5"/>
    <x v="4"/>
    <x v="4"/>
    <n v="795.38930741890499"/>
    <n v="717.99249831722102"/>
    <n v="77.396809101684298"/>
    <n v="0.90269317379580805"/>
    <n v="9.7306826204192343E-2"/>
  </r>
  <r>
    <n v="2017"/>
    <n v="23023"/>
    <x v="11"/>
    <x v="6"/>
    <x v="6"/>
    <x v="0"/>
    <x v="0"/>
    <n v="28.0390098311"/>
    <n v="25.310614325173798"/>
    <n v="2.7283955059261298"/>
    <n v="0.90269287245300833"/>
    <n v="9.7307127546989128E-2"/>
  </r>
  <r>
    <n v="2017"/>
    <n v="23023"/>
    <x v="11"/>
    <x v="6"/>
    <x v="6"/>
    <x v="1"/>
    <x v="1"/>
    <n v="432.57420118928502"/>
    <n v="390.48153530622199"/>
    <n v="42.092665883063397"/>
    <n v="0.9026926114240359"/>
    <n v="9.7307388575964951E-2"/>
  </r>
  <r>
    <n v="2017"/>
    <n v="23023"/>
    <x v="11"/>
    <x v="6"/>
    <x v="6"/>
    <x v="2"/>
    <x v="2"/>
    <n v="1188.2611809259699"/>
    <n v="1072.6339814851499"/>
    <n v="115.627199440813"/>
    <n v="0.90269210061148686"/>
    <n v="9.7307899388507174E-2"/>
  </r>
  <r>
    <n v="2017"/>
    <n v="23023"/>
    <x v="11"/>
    <x v="6"/>
    <x v="6"/>
    <x v="3"/>
    <x v="3"/>
    <n v="91.7196979903851"/>
    <n v="82.794416361407798"/>
    <n v="8.9252816289772898"/>
    <n v="0.90268958768363006"/>
    <n v="9.7310412316369818E-2"/>
  </r>
  <r>
    <n v="2017"/>
    <n v="23023"/>
    <x v="11"/>
    <x v="6"/>
    <x v="6"/>
    <x v="4"/>
    <x v="4"/>
    <n v="508.045060320093"/>
    <n v="458.608331966116"/>
    <n v="49.436728353976797"/>
    <n v="0.90269223693892531"/>
    <n v="9.7307763061074276E-2"/>
  </r>
  <r>
    <n v="2017"/>
    <n v="23023"/>
    <x v="11"/>
    <x v="7"/>
    <x v="7"/>
    <x v="0"/>
    <x v="0"/>
    <n v="10542.135318238301"/>
    <n v="9516.2551147542599"/>
    <n v="1025.8802034840401"/>
    <n v="0.90268762707786265"/>
    <n v="9.7312372922137291E-2"/>
  </r>
  <r>
    <n v="2017"/>
    <n v="23023"/>
    <x v="11"/>
    <x v="7"/>
    <x v="7"/>
    <x v="1"/>
    <x v="1"/>
    <n v="94927.293847274501"/>
    <n v="85690.034033996693"/>
    <n v="9237.2598132777894"/>
    <n v="0.90269121304417099"/>
    <n v="9.7308786955828772E-2"/>
  </r>
  <r>
    <n v="2017"/>
    <n v="23023"/>
    <x v="11"/>
    <x v="7"/>
    <x v="7"/>
    <x v="2"/>
    <x v="2"/>
    <n v="286844.93162490299"/>
    <n v="258932.20700528601"/>
    <n v="27912.7246196173"/>
    <n v="0.90269054272111915"/>
    <n v="9.7309457278881906E-2"/>
  </r>
  <r>
    <n v="2017"/>
    <n v="23023"/>
    <x v="11"/>
    <x v="7"/>
    <x v="7"/>
    <x v="3"/>
    <x v="3"/>
    <n v="25038.8997961393"/>
    <n v="22602.422087392501"/>
    <n v="2436.4777087467301"/>
    <n v="0.9026923016352949"/>
    <n v="9.730769836470235E-2"/>
  </r>
  <r>
    <n v="2017"/>
    <n v="23023"/>
    <x v="11"/>
    <x v="7"/>
    <x v="7"/>
    <x v="4"/>
    <x v="4"/>
    <n v="119527.015320331"/>
    <n v="107896.789203051"/>
    <n v="11630.226117280499"/>
    <n v="0.90269792911576408"/>
    <n v="9.7302070884240102E-2"/>
  </r>
  <r>
    <n v="2017"/>
    <n v="23023"/>
    <x v="11"/>
    <x v="8"/>
    <x v="8"/>
    <x v="0"/>
    <x v="0"/>
    <n v="30.188681027643199"/>
    <n v="27.251123645450299"/>
    <n v="2.9375573821929"/>
    <n v="0.90269341745990705"/>
    <n v="9.7306582540092917E-2"/>
  </r>
  <r>
    <n v="2017"/>
    <n v="23023"/>
    <x v="11"/>
    <x v="8"/>
    <x v="8"/>
    <x v="1"/>
    <x v="1"/>
    <n v="188.20482237872599"/>
    <n v="169.89135610093899"/>
    <n v="18.3134662777865"/>
    <n v="0.90269395838893718"/>
    <n v="9.7306041611060171E-2"/>
  </r>
  <r>
    <n v="2017"/>
    <n v="23023"/>
    <x v="11"/>
    <x v="8"/>
    <x v="8"/>
    <x v="2"/>
    <x v="2"/>
    <n v="573.69070668810605"/>
    <n v="517.86603393654195"/>
    <n v="55.8246727515644"/>
    <n v="0.9026920392804727"/>
    <n v="9.7307960719527853E-2"/>
  </r>
  <r>
    <n v="2017"/>
    <n v="23023"/>
    <x v="11"/>
    <x v="8"/>
    <x v="8"/>
    <x v="3"/>
    <x v="3"/>
    <n v="51.738782637498701"/>
    <n v="46.704166656947102"/>
    <n v="5.0346159805516004"/>
    <n v="0.90269164205454921"/>
    <n v="9.7308357945450841E-2"/>
  </r>
  <r>
    <n v="2017"/>
    <n v="23023"/>
    <x v="11"/>
    <x v="8"/>
    <x v="8"/>
    <x v="4"/>
    <x v="4"/>
    <n v="232.56292947983701"/>
    <n v="209.93268624418499"/>
    <n v="22.630243235652099"/>
    <n v="0.90269195831739801"/>
    <n v="9.7308041682602389E-2"/>
  </r>
  <r>
    <n v="2017"/>
    <n v="23023"/>
    <x v="11"/>
    <x v="9"/>
    <x v="9"/>
    <x v="0"/>
    <x v="0"/>
    <n v="677.95317564557104"/>
    <n v="611.98292287001095"/>
    <n v="65.970252775559402"/>
    <n v="0.90269202188965203"/>
    <n v="9.7307978110346915E-2"/>
  </r>
  <r>
    <n v="2017"/>
    <n v="23023"/>
    <x v="11"/>
    <x v="9"/>
    <x v="9"/>
    <x v="1"/>
    <x v="1"/>
    <n v="4984.2902025582898"/>
    <n v="4499.2795865223197"/>
    <n v="485.01061603596702"/>
    <n v="0.90269213943701987"/>
    <n v="9.730786056297952E-2"/>
  </r>
  <r>
    <n v="2017"/>
    <n v="23023"/>
    <x v="11"/>
    <x v="9"/>
    <x v="9"/>
    <x v="2"/>
    <x v="2"/>
    <n v="13490.2052100567"/>
    <n v="12177.469499385899"/>
    <n v="1312.73571067085"/>
    <n v="0.90268971522448149"/>
    <n v="9.7310284775522143E-2"/>
  </r>
  <r>
    <n v="2017"/>
    <n v="23023"/>
    <x v="11"/>
    <x v="9"/>
    <x v="9"/>
    <x v="3"/>
    <x v="3"/>
    <n v="1222.5638166082399"/>
    <n v="1103.5988664146801"/>
    <n v="118.964950193558"/>
    <n v="0.90269223693892364"/>
    <n v="9.7307763061074873E-2"/>
  </r>
  <r>
    <n v="2017"/>
    <n v="23023"/>
    <x v="11"/>
    <x v="9"/>
    <x v="9"/>
    <x v="4"/>
    <x v="4"/>
    <n v="5482.9056226785297"/>
    <n v="4949.3760174754998"/>
    <n v="533.52960520302895"/>
    <n v="0.90269217784887057"/>
    <n v="9.730782215112925E-2"/>
  </r>
  <r>
    <n v="2017"/>
    <n v="23023"/>
    <x v="11"/>
    <x v="10"/>
    <x v="10"/>
    <x v="0"/>
    <x v="0"/>
    <n v="3.4275898688148101"/>
    <n v="3.0940586039970399"/>
    <n v="0.33353126481776701"/>
    <n v="0.90269218967755371"/>
    <n v="9.7307810322445384E-2"/>
  </r>
  <r>
    <n v="2017"/>
    <n v="23023"/>
    <x v="11"/>
    <x v="10"/>
    <x v="10"/>
    <x v="1"/>
    <x v="1"/>
    <n v="409.57785592552301"/>
    <n v="369.72299395495497"/>
    <n v="39.854861970568003"/>
    <n v="0.90269283020560764"/>
    <n v="9.7307169794392273E-2"/>
  </r>
  <r>
    <n v="2017"/>
    <n v="23023"/>
    <x v="11"/>
    <x v="10"/>
    <x v="10"/>
    <x v="2"/>
    <x v="2"/>
    <n v="91.028078583956201"/>
    <n v="82.170744862696395"/>
    <n v="8.8573337212597902"/>
    <n v="0.90269668591224206"/>
    <n v="9.7303314087757803E-2"/>
  </r>
  <r>
    <n v="2017"/>
    <n v="23023"/>
    <x v="11"/>
    <x v="10"/>
    <x v="10"/>
    <x v="3"/>
    <x v="3"/>
    <n v="82.194496231087498"/>
    <n v="74.196335286834497"/>
    <n v="7.9981609442530397"/>
    <n v="0.90269225664737451"/>
    <n v="9.7307743352625903E-2"/>
  </r>
  <r>
    <n v="2017"/>
    <n v="23023"/>
    <x v="11"/>
    <x v="10"/>
    <x v="10"/>
    <x v="4"/>
    <x v="4"/>
    <n v="45.919564426869599"/>
    <n v="41.451232711826101"/>
    <n v="4.4683317150435302"/>
    <n v="0.90269220166145836"/>
    <n v="9.7307798338542362E-2"/>
  </r>
  <r>
    <n v="2017"/>
    <n v="23025"/>
    <x v="12"/>
    <x v="0"/>
    <x v="0"/>
    <x v="0"/>
    <x v="0"/>
    <n v="6998.2943484623802"/>
    <n v="6317.2982045258896"/>
    <n v="680.99614393649199"/>
    <n v="0.90269112586181588"/>
    <n v="9.7308874138184259E-2"/>
  </r>
  <r>
    <n v="2017"/>
    <n v="23025"/>
    <x v="12"/>
    <x v="0"/>
    <x v="0"/>
    <x v="1"/>
    <x v="1"/>
    <n v="13115.043853984"/>
    <n v="11838.8239752154"/>
    <n v="1276.21987876864"/>
    <n v="0.90269038418953373"/>
    <n v="9.7309615810469333E-2"/>
  </r>
  <r>
    <n v="2017"/>
    <n v="23025"/>
    <x v="12"/>
    <x v="0"/>
    <x v="0"/>
    <x v="2"/>
    <x v="2"/>
    <n v="196252.910642317"/>
    <n v="177155.91411645"/>
    <n v="19096.996525867598"/>
    <n v="0.90269190676783162"/>
    <n v="9.7308093232171461E-2"/>
  </r>
  <r>
    <n v="2017"/>
    <n v="23025"/>
    <x v="12"/>
    <x v="0"/>
    <x v="0"/>
    <x v="3"/>
    <x v="3"/>
    <n v="781.043265365308"/>
    <n v="705.04281010761201"/>
    <n v="76.000455257695407"/>
    <n v="0.90269366803623974"/>
    <n v="9.7306331963759554E-2"/>
  </r>
  <r>
    <n v="2017"/>
    <n v="23025"/>
    <x v="12"/>
    <x v="0"/>
    <x v="0"/>
    <x v="4"/>
    <x v="4"/>
    <n v="15388.1944177239"/>
    <n v="13890.865198573099"/>
    <n v="1497.3292191507301"/>
    <n v="0.90269623722545389"/>
    <n v="9.7303762774541488E-2"/>
  </r>
  <r>
    <n v="2017"/>
    <n v="23025"/>
    <x v="12"/>
    <x v="1"/>
    <x v="1"/>
    <x v="0"/>
    <x v="0"/>
    <n v="439923.92254004302"/>
    <n v="397115.94211913802"/>
    <n v="42807.980420905602"/>
    <n v="0.90269231058465915"/>
    <n v="9.7307689415342277E-2"/>
  </r>
  <r>
    <n v="2017"/>
    <n v="23025"/>
    <x v="12"/>
    <x v="1"/>
    <x v="1"/>
    <x v="1"/>
    <x v="1"/>
    <n v="1091653.7579840501"/>
    <n v="985425.26685364498"/>
    <n v="106228.491130405"/>
    <n v="0.90269030784396642"/>
    <n v="9.7309692156033495E-2"/>
  </r>
  <r>
    <n v="2017"/>
    <n v="23025"/>
    <x v="12"/>
    <x v="1"/>
    <x v="1"/>
    <x v="2"/>
    <x v="2"/>
    <n v="4534273.6973141804"/>
    <n v="4093050.7508551301"/>
    <n v="441222.94645905698"/>
    <n v="0.90269159386642162"/>
    <n v="9.7308406133579856E-2"/>
  </r>
  <r>
    <n v="2017"/>
    <n v="23025"/>
    <x v="12"/>
    <x v="1"/>
    <x v="1"/>
    <x v="3"/>
    <x v="3"/>
    <n v="32037.835157710098"/>
    <n v="28920.295365638001"/>
    <n v="3117.5397920720302"/>
    <n v="0.90269193356150212"/>
    <n v="9.730806643849578E-2"/>
  </r>
  <r>
    <n v="2017"/>
    <n v="23025"/>
    <x v="12"/>
    <x v="1"/>
    <x v="1"/>
    <x v="4"/>
    <x v="4"/>
    <n v="704179.88960033702"/>
    <n v="635658.14093148604"/>
    <n v="68521.748668850603"/>
    <n v="0.90269283505420606"/>
    <n v="9.7307164945793431E-2"/>
  </r>
  <r>
    <n v="2017"/>
    <n v="23025"/>
    <x v="12"/>
    <x v="2"/>
    <x v="2"/>
    <x v="0"/>
    <x v="0"/>
    <n v="938190.15920387104"/>
    <n v="846897.29747102305"/>
    <n v="91292.861732847799"/>
    <n v="0.90269258226891103"/>
    <n v="9.7307417731088822E-2"/>
  </r>
  <r>
    <n v="2017"/>
    <n v="23025"/>
    <x v="12"/>
    <x v="2"/>
    <x v="2"/>
    <x v="1"/>
    <x v="1"/>
    <n v="2445625.2618137901"/>
    <n v="2207643.2124712998"/>
    <n v="237982.04934248701"/>
    <n v="0.90269071347178031"/>
    <n v="9.7309286528218311E-2"/>
  </r>
  <r>
    <n v="2017"/>
    <n v="23025"/>
    <x v="12"/>
    <x v="2"/>
    <x v="2"/>
    <x v="2"/>
    <x v="2"/>
    <n v="12082084.967333401"/>
    <n v="10906394.586492499"/>
    <n v="1175690.3808408701"/>
    <n v="0.90269143247877814"/>
    <n v="9.7308567521219233E-2"/>
  </r>
  <r>
    <n v="2017"/>
    <n v="23025"/>
    <x v="12"/>
    <x v="2"/>
    <x v="2"/>
    <x v="3"/>
    <x v="3"/>
    <n v="66117.887472476694"/>
    <n v="59684.066485908901"/>
    <n v="6433.82098656786"/>
    <n v="0.9026916734258027"/>
    <n v="9.7308326574198356E-2"/>
  </r>
  <r>
    <n v="2017"/>
    <n v="23025"/>
    <x v="12"/>
    <x v="2"/>
    <x v="2"/>
    <x v="4"/>
    <x v="4"/>
    <n v="1666397.91910951"/>
    <n v="1504247.0571128901"/>
    <n v="162150.86199662299"/>
    <n v="0.90269379231866165"/>
    <n v="9.7306207681340115E-2"/>
  </r>
  <r>
    <n v="2017"/>
    <n v="23025"/>
    <x v="12"/>
    <x v="3"/>
    <x v="3"/>
    <x v="0"/>
    <x v="0"/>
    <n v="106994.36561285899"/>
    <n v="96582.416260842801"/>
    <n v="10411.949352015699"/>
    <n v="0.90268693783661402"/>
    <n v="9.7313062163381356E-2"/>
  </r>
  <r>
    <n v="2017"/>
    <n v="23025"/>
    <x v="12"/>
    <x v="3"/>
    <x v="3"/>
    <x v="1"/>
    <x v="1"/>
    <n v="249865.222776768"/>
    <n v="225551.20249048699"/>
    <n v="24314.020286280698"/>
    <n v="0.90269145895504077"/>
    <n v="9.730854104495798E-2"/>
  </r>
  <r>
    <n v="2017"/>
    <n v="23025"/>
    <x v="12"/>
    <x v="3"/>
    <x v="3"/>
    <x v="2"/>
    <x v="2"/>
    <n v="1245058.31608319"/>
    <n v="1123904.63845715"/>
    <n v="121153.677626046"/>
    <n v="0.9026923670473721"/>
    <n v="9.73076329526327E-2"/>
  </r>
  <r>
    <n v="2017"/>
    <n v="23025"/>
    <x v="12"/>
    <x v="3"/>
    <x v="3"/>
    <x v="3"/>
    <x v="3"/>
    <n v="6605.3617473976901"/>
    <n v="5962.6073136158502"/>
    <n v="642.75443378183195"/>
    <n v="0.902692016219238"/>
    <n v="9.7307983780760748E-2"/>
  </r>
  <r>
    <n v="2017"/>
    <n v="23025"/>
    <x v="12"/>
    <x v="3"/>
    <x v="3"/>
    <x v="4"/>
    <x v="4"/>
    <n v="172580.127861535"/>
    <n v="155786.66067423701"/>
    <n v="16793.467187298698"/>
    <n v="0.90269176761317627"/>
    <n v="9.7308232386827773E-2"/>
  </r>
  <r>
    <n v="2017"/>
    <n v="23025"/>
    <x v="12"/>
    <x v="4"/>
    <x v="4"/>
    <x v="0"/>
    <x v="0"/>
    <n v="3.6611379342296599"/>
    <n v="3.30488386945107"/>
    <n v="0.35625406477858701"/>
    <n v="0.90269307762272299"/>
    <n v="9.7306922377276242E-2"/>
  </r>
  <r>
    <n v="2017"/>
    <n v="23025"/>
    <x v="12"/>
    <x v="4"/>
    <x v="4"/>
    <x v="1"/>
    <x v="1"/>
    <n v="142.407809536922"/>
    <n v="128.55084532920901"/>
    <n v="13.856964207713"/>
    <n v="0.90269519450672886"/>
    <n v="9.7304805493271154E-2"/>
  </r>
  <r>
    <n v="2017"/>
    <n v="23025"/>
    <x v="12"/>
    <x v="4"/>
    <x v="4"/>
    <x v="2"/>
    <x v="2"/>
    <n v="359.45147428713398"/>
    <n v="324.47441177896098"/>
    <n v="34.9770625081728"/>
    <n v="0.90269322840436339"/>
    <n v="9.7306771595636082E-2"/>
  </r>
  <r>
    <n v="2017"/>
    <n v="23025"/>
    <x v="12"/>
    <x v="4"/>
    <x v="4"/>
    <x v="3"/>
    <x v="3"/>
    <n v="4.5833449376386204"/>
    <n v="4.1373476265233498"/>
    <n v="0.44599731111527202"/>
    <n v="0.90269174212642778"/>
    <n v="9.7308257873572515E-2"/>
  </r>
  <r>
    <n v="2017"/>
    <n v="23025"/>
    <x v="12"/>
    <x v="4"/>
    <x v="4"/>
    <x v="4"/>
    <x v="4"/>
    <n v="41.792283447089801"/>
    <n v="37.725564971861203"/>
    <n v="4.0667184752285896"/>
    <n v="0.90269212065482907"/>
    <n v="9.7307879345170711E-2"/>
  </r>
  <r>
    <n v="2017"/>
    <n v="23025"/>
    <x v="12"/>
    <x v="5"/>
    <x v="5"/>
    <x v="0"/>
    <x v="0"/>
    <n v="124.334613633313"/>
    <n v="112.2365708785"/>
    <n v="12.098042754812999"/>
    <n v="0.90269770901856439"/>
    <n v="9.7302290981435668E-2"/>
  </r>
  <r>
    <n v="2017"/>
    <n v="23025"/>
    <x v="12"/>
    <x v="5"/>
    <x v="5"/>
    <x v="1"/>
    <x v="1"/>
    <n v="1337.70157901265"/>
    <n v="1207.5333166934499"/>
    <n v="130.168262319197"/>
    <n v="0.90269260023205133"/>
    <n v="9.7307399767946348E-2"/>
  </r>
  <r>
    <n v="2017"/>
    <n v="23025"/>
    <x v="12"/>
    <x v="5"/>
    <x v="5"/>
    <x v="2"/>
    <x v="2"/>
    <n v="3324.2180707027001"/>
    <n v="3000.7427684560798"/>
    <n v="323.47530224662398"/>
    <n v="0.90269131104920519"/>
    <n v="9.7308688950795932E-2"/>
  </r>
  <r>
    <n v="2017"/>
    <n v="23025"/>
    <x v="12"/>
    <x v="5"/>
    <x v="5"/>
    <x v="3"/>
    <x v="3"/>
    <n v="50.0931501693481"/>
    <n v="45.218694541834402"/>
    <n v="4.8744556275136803"/>
    <n v="0.90269217226237919"/>
    <n v="9.7307827737620506E-2"/>
  </r>
  <r>
    <n v="2017"/>
    <n v="23025"/>
    <x v="12"/>
    <x v="5"/>
    <x v="5"/>
    <x v="4"/>
    <x v="4"/>
    <n v="391.70624177573899"/>
    <n v="353.59015121296198"/>
    <n v="38.116090562776897"/>
    <n v="0.90269215422765881"/>
    <n v="9.7307845772340931E-2"/>
  </r>
  <r>
    <n v="2017"/>
    <n v="23025"/>
    <x v="12"/>
    <x v="6"/>
    <x v="6"/>
    <x v="0"/>
    <x v="0"/>
    <n v="54.582687899202497"/>
    <n v="49.271344338980803"/>
    <n v="5.3113435602217303"/>
    <n v="0.90269179176316638"/>
    <n v="9.7308208236834268E-2"/>
  </r>
  <r>
    <n v="2017"/>
    <n v="23025"/>
    <x v="12"/>
    <x v="6"/>
    <x v="6"/>
    <x v="1"/>
    <x v="1"/>
    <n v="460.09981012685699"/>
    <n v="415.32876980748301"/>
    <n v="44.771040319373803"/>
    <n v="0.90269276506106388"/>
    <n v="9.7307234938935755E-2"/>
  </r>
  <r>
    <n v="2017"/>
    <n v="23025"/>
    <x v="12"/>
    <x v="6"/>
    <x v="6"/>
    <x v="2"/>
    <x v="2"/>
    <n v="2368.9651546792502"/>
    <n v="2138.4480746337499"/>
    <n v="230.517080045499"/>
    <n v="0.90269292075057495"/>
    <n v="9.7307079249424513E-2"/>
  </r>
  <r>
    <n v="2017"/>
    <n v="23025"/>
    <x v="12"/>
    <x v="6"/>
    <x v="6"/>
    <x v="3"/>
    <x v="3"/>
    <n v="13.4013911570116"/>
    <n v="12.097283163837201"/>
    <n v="1.30410799317438"/>
    <n v="0.90268861061546646"/>
    <n v="9.7311389384532029E-2"/>
  </r>
  <r>
    <n v="2017"/>
    <n v="23025"/>
    <x v="12"/>
    <x v="6"/>
    <x v="6"/>
    <x v="4"/>
    <x v="4"/>
    <n v="335.040682993394"/>
    <n v="302.43855879981402"/>
    <n v="32.602124193580501"/>
    <n v="0.9026920435384177"/>
    <n v="9.7307956461583855E-2"/>
  </r>
  <r>
    <n v="2017"/>
    <n v="23025"/>
    <x v="12"/>
    <x v="7"/>
    <x v="7"/>
    <x v="0"/>
    <x v="0"/>
    <n v="17327.0060391363"/>
    <n v="15640.9522209963"/>
    <n v="1686.05381814005"/>
    <n v="0.90269214344753324"/>
    <n v="9.7307856552469624E-2"/>
  </r>
  <r>
    <n v="2017"/>
    <n v="23025"/>
    <x v="12"/>
    <x v="7"/>
    <x v="7"/>
    <x v="1"/>
    <x v="1"/>
    <n v="87532.870266588405"/>
    <n v="79015.291064410601"/>
    <n v="8517.5792021778198"/>
    <n v="0.90269279213355136"/>
    <n v="9.7307207866448878E-2"/>
  </r>
  <r>
    <n v="2017"/>
    <n v="23025"/>
    <x v="12"/>
    <x v="7"/>
    <x v="7"/>
    <x v="2"/>
    <x v="2"/>
    <n v="485630.68748369103"/>
    <n v="438374.64662934898"/>
    <n v="47256.040854342202"/>
    <n v="0.90269140300996931"/>
    <n v="9.730859699003104E-2"/>
  </r>
  <r>
    <n v="2017"/>
    <n v="23025"/>
    <x v="12"/>
    <x v="7"/>
    <x v="7"/>
    <x v="3"/>
    <x v="3"/>
    <n v="3430.0442742693299"/>
    <n v="3096.2698029470198"/>
    <n v="333.77447132231299"/>
    <n v="0.90269091456744799"/>
    <n v="9.7309085432552858E-2"/>
  </r>
  <r>
    <n v="2017"/>
    <n v="23025"/>
    <x v="12"/>
    <x v="7"/>
    <x v="7"/>
    <x v="4"/>
    <x v="4"/>
    <n v="66938.2999073955"/>
    <n v="60424.696639703303"/>
    <n v="6513.6032676921996"/>
    <n v="0.90269243054121007"/>
    <n v="9.7307569458789933E-2"/>
  </r>
  <r>
    <n v="2017"/>
    <n v="23025"/>
    <x v="12"/>
    <x v="8"/>
    <x v="8"/>
    <x v="0"/>
    <x v="0"/>
    <n v="273.928517490692"/>
    <n v="247.27359979430801"/>
    <n v="26.654917696383801"/>
    <n v="0.90269389276970879"/>
    <n v="9.7306107230290567E-2"/>
  </r>
  <r>
    <n v="2017"/>
    <n v="23025"/>
    <x v="12"/>
    <x v="8"/>
    <x v="8"/>
    <x v="1"/>
    <x v="1"/>
    <n v="1163.8942484238501"/>
    <n v="1050.64348643318"/>
    <n v="113.25076199066901"/>
    <n v="0.90269669074829206"/>
    <n v="9.7303309251707021E-2"/>
  </r>
  <r>
    <n v="2017"/>
    <n v="23025"/>
    <x v="12"/>
    <x v="8"/>
    <x v="8"/>
    <x v="2"/>
    <x v="2"/>
    <n v="6488.4443301791698"/>
    <n v="5857.0691366261099"/>
    <n v="631.37519355306097"/>
    <n v="0.90269236177054091"/>
    <n v="9.7307638229459287E-2"/>
  </r>
  <r>
    <n v="2017"/>
    <n v="23025"/>
    <x v="12"/>
    <x v="8"/>
    <x v="8"/>
    <x v="3"/>
    <x v="3"/>
    <n v="48.007664627474597"/>
    <n v="43.336178571308203"/>
    <n v="4.67148605616641"/>
    <n v="0.90269291180031863"/>
    <n v="9.7307088199681702E-2"/>
  </r>
  <r>
    <n v="2017"/>
    <n v="23025"/>
    <x v="12"/>
    <x v="8"/>
    <x v="8"/>
    <x v="4"/>
    <x v="4"/>
    <n v="870.09938520264097"/>
    <n v="785.43163640256205"/>
    <n v="84.667748800079195"/>
    <n v="0.90269186458468731"/>
    <n v="9.7308135415313024E-2"/>
  </r>
  <r>
    <n v="2017"/>
    <n v="23025"/>
    <x v="12"/>
    <x v="9"/>
    <x v="9"/>
    <x v="0"/>
    <x v="0"/>
    <n v="1130.7471232133"/>
    <n v="1020.71535412489"/>
    <n v="110.031769088407"/>
    <n v="0.90269109084644206"/>
    <n v="9.7308909153555292E-2"/>
  </r>
  <r>
    <n v="2017"/>
    <n v="23025"/>
    <x v="12"/>
    <x v="9"/>
    <x v="9"/>
    <x v="1"/>
    <x v="1"/>
    <n v="5504.5651182359597"/>
    <n v="4968.9366235714497"/>
    <n v="535.628494664512"/>
    <n v="0.90269376723511952"/>
    <n v="9.7306232764880818E-2"/>
  </r>
  <r>
    <n v="2017"/>
    <n v="23025"/>
    <x v="12"/>
    <x v="9"/>
    <x v="9"/>
    <x v="2"/>
    <x v="2"/>
    <n v="27423.131184057998"/>
    <n v="24754.655732036801"/>
    <n v="2668.47545202122"/>
    <n v="0.90269253229651347"/>
    <n v="9.7307467703487333E-2"/>
  </r>
  <r>
    <n v="2017"/>
    <n v="23025"/>
    <x v="12"/>
    <x v="9"/>
    <x v="9"/>
    <x v="3"/>
    <x v="3"/>
    <n v="202.09203399683901"/>
    <n v="182.42715322503901"/>
    <n v="19.6648807717993"/>
    <n v="0.90269343930643209"/>
    <n v="9.7306560693564428E-2"/>
  </r>
  <r>
    <n v="2017"/>
    <n v="23025"/>
    <x v="12"/>
    <x v="9"/>
    <x v="9"/>
    <x v="4"/>
    <x v="4"/>
    <n v="3686.6688115864899"/>
    <n v="3327.9273163839798"/>
    <n v="358.74149520251098"/>
    <n v="0.90269223693892586"/>
    <n v="9.7307763061074415E-2"/>
  </r>
  <r>
    <n v="2017"/>
    <n v="23025"/>
    <x v="12"/>
    <x v="10"/>
    <x v="10"/>
    <x v="0"/>
    <x v="0"/>
    <n v="11.014460766531201"/>
    <n v="9.9426196302369902"/>
    <n v="1.0718411362942399"/>
    <n v="0.90268782475932619"/>
    <n v="9.731217524067648E-2"/>
  </r>
  <r>
    <n v="2017"/>
    <n v="23025"/>
    <x v="12"/>
    <x v="10"/>
    <x v="10"/>
    <x v="1"/>
    <x v="1"/>
    <n v="157.358596851995"/>
    <n v="142.04644859093699"/>
    <n v="15.3121482610582"/>
    <n v="0.90269264871839194"/>
    <n v="9.7307351281609195E-2"/>
  </r>
  <r>
    <n v="2017"/>
    <n v="23025"/>
    <x v="12"/>
    <x v="10"/>
    <x v="10"/>
    <x v="2"/>
    <x v="2"/>
    <n v="320.07640066551301"/>
    <n v="288.929996130321"/>
    <n v="31.146404535192499"/>
    <n v="0.90269071862083117"/>
    <n v="9.7309281379170429E-2"/>
  </r>
  <r>
    <n v="2017"/>
    <n v="23025"/>
    <x v="12"/>
    <x v="10"/>
    <x v="10"/>
    <x v="3"/>
    <x v="3"/>
    <n v="4.1454149032410097"/>
    <n v="3.74202899226868"/>
    <n v="0.403385910972335"/>
    <n v="0.90269106461286897"/>
    <n v="9.7308935387132367E-2"/>
  </r>
  <r>
    <n v="2017"/>
    <n v="23025"/>
    <x v="12"/>
    <x v="10"/>
    <x v="10"/>
    <x v="4"/>
    <x v="4"/>
    <n v="46.574747298715899"/>
    <n v="42.042667683721"/>
    <n v="4.5320796149949398"/>
    <n v="0.90269234128255049"/>
    <n v="9.7307658717450368E-2"/>
  </r>
  <r>
    <n v="2017"/>
    <n v="23027"/>
    <x v="13"/>
    <x v="0"/>
    <x v="0"/>
    <x v="0"/>
    <x v="0"/>
    <n v="5703.6502946914397"/>
    <n v="5148.63501149888"/>
    <n v="555.01528319255704"/>
    <n v="0.90269121448256928"/>
    <n v="9.7308785517430232E-2"/>
  </r>
  <r>
    <n v="2017"/>
    <n v="23027"/>
    <x v="13"/>
    <x v="0"/>
    <x v="0"/>
    <x v="1"/>
    <x v="1"/>
    <n v="470.216852541631"/>
    <n v="424.46110246718598"/>
    <n v="45.755750074445203"/>
    <n v="0.90269223693892597"/>
    <n v="9.7307763061074429E-2"/>
  </r>
  <r>
    <n v="2017"/>
    <n v="23027"/>
    <x v="13"/>
    <x v="0"/>
    <x v="0"/>
    <x v="2"/>
    <x v="2"/>
    <n v="129894.558910361"/>
    <n v="117255.101535664"/>
    <n v="12639.4573746975"/>
    <n v="0.90269448173407041"/>
    <n v="9.7305518265933449E-2"/>
  </r>
  <r>
    <n v="2017"/>
    <n v="23027"/>
    <x v="13"/>
    <x v="0"/>
    <x v="0"/>
    <x v="3"/>
    <x v="3"/>
    <n v="0"/>
    <n v="0"/>
    <n v="0"/>
    <e v="#DIV/0!"/>
    <e v="#DIV/0!"/>
  </r>
  <r>
    <n v="2017"/>
    <n v="23027"/>
    <x v="13"/>
    <x v="0"/>
    <x v="0"/>
    <x v="4"/>
    <x v="4"/>
    <n v="16164.7480610155"/>
    <n v="14591.807166086001"/>
    <n v="1572.94089492952"/>
    <n v="0.90269313886042191"/>
    <n v="9.730686113957937E-2"/>
  </r>
  <r>
    <n v="2017"/>
    <n v="23027"/>
    <x v="13"/>
    <x v="1"/>
    <x v="1"/>
    <x v="0"/>
    <x v="0"/>
    <n v="355765.64891384798"/>
    <n v="321147.08383518597"/>
    <n v="34618.565078661602"/>
    <n v="0.90269278334107739"/>
    <n v="9.7307216658921489E-2"/>
  </r>
  <r>
    <n v="2017"/>
    <n v="23027"/>
    <x v="13"/>
    <x v="1"/>
    <x v="1"/>
    <x v="1"/>
    <x v="1"/>
    <n v="53909.539791554998"/>
    <n v="48663.710107379098"/>
    <n v="5245.8296841759702"/>
    <n v="0.90269199654719245"/>
    <n v="9.730800345280885E-2"/>
  </r>
  <r>
    <n v="2017"/>
    <n v="23027"/>
    <x v="13"/>
    <x v="1"/>
    <x v="1"/>
    <x v="2"/>
    <x v="2"/>
    <n v="3703866.5185341602"/>
    <n v="3343454.3068129402"/>
    <n v="360412.21172121802"/>
    <n v="0.90269298045226087"/>
    <n v="9.7307019547738599E-2"/>
  </r>
  <r>
    <n v="2017"/>
    <n v="23027"/>
    <x v="13"/>
    <x v="1"/>
    <x v="1"/>
    <x v="3"/>
    <x v="3"/>
    <n v="0"/>
    <n v="0"/>
    <n v="0"/>
    <e v="#DIV/0!"/>
    <e v="#DIV/0!"/>
  </r>
  <r>
    <n v="2017"/>
    <n v="23027"/>
    <x v="13"/>
    <x v="1"/>
    <x v="1"/>
    <x v="4"/>
    <x v="4"/>
    <n v="660169.27907904098"/>
    <n v="595929.456500581"/>
    <n v="64239.822578459498"/>
    <n v="0.9026918934063749"/>
    <n v="9.7308106593624405E-2"/>
  </r>
  <r>
    <n v="2017"/>
    <n v="23027"/>
    <x v="13"/>
    <x v="2"/>
    <x v="2"/>
    <x v="0"/>
    <x v="0"/>
    <n v="679041.211053245"/>
    <n v="612965.40797122801"/>
    <n v="66075.803082017504"/>
    <n v="0.90269249935577789"/>
    <n v="9.7307500644222847E-2"/>
  </r>
  <r>
    <n v="2017"/>
    <n v="23027"/>
    <x v="13"/>
    <x v="2"/>
    <x v="2"/>
    <x v="1"/>
    <x v="1"/>
    <n v="128869.781375226"/>
    <n v="116329.313843421"/>
    <n v="12540.467531804999"/>
    <n v="0.90268884297016594"/>
    <n v="9.7311157029834047E-2"/>
  </r>
  <r>
    <n v="2017"/>
    <n v="23027"/>
    <x v="13"/>
    <x v="2"/>
    <x v="2"/>
    <x v="2"/>
    <x v="2"/>
    <n v="8584936.7418744303"/>
    <n v="7749523.3529823897"/>
    <n v="835413.38889204198"/>
    <n v="0.90268846305911898"/>
    <n v="9.731153694088121E-2"/>
  </r>
  <r>
    <n v="2017"/>
    <n v="23027"/>
    <x v="13"/>
    <x v="2"/>
    <x v="2"/>
    <x v="3"/>
    <x v="3"/>
    <n v="0"/>
    <n v="0"/>
    <n v="0"/>
    <e v="#DIV/0!"/>
    <e v="#DIV/0!"/>
  </r>
  <r>
    <n v="2017"/>
    <n v="23027"/>
    <x v="13"/>
    <x v="2"/>
    <x v="2"/>
    <x v="4"/>
    <x v="4"/>
    <n v="1488845.7224663901"/>
    <n v="1343971.5815739001"/>
    <n v="144874.140892492"/>
    <n v="0.90269365139290947"/>
    <n v="9.7306348607091794E-2"/>
  </r>
  <r>
    <n v="2017"/>
    <n v="23027"/>
    <x v="13"/>
    <x v="3"/>
    <x v="3"/>
    <x v="0"/>
    <x v="0"/>
    <n v="82886.453012836704"/>
    <n v="74820.978741128303"/>
    <n v="8065.47427170836"/>
    <n v="0.90269249100984816"/>
    <n v="9.7307508990151295E-2"/>
  </r>
  <r>
    <n v="2017"/>
    <n v="23027"/>
    <x v="13"/>
    <x v="3"/>
    <x v="3"/>
    <x v="1"/>
    <x v="1"/>
    <n v="14132.9895388854"/>
    <n v="12757.726982083101"/>
    <n v="1375.26255680226"/>
    <n v="0.90269131997738961"/>
    <n v="9.7308680022607605E-2"/>
  </r>
  <r>
    <n v="2017"/>
    <n v="23027"/>
    <x v="13"/>
    <x v="3"/>
    <x v="3"/>
    <x v="2"/>
    <x v="2"/>
    <n v="947704.14323377202"/>
    <n v="855482.90511562303"/>
    <n v="92221.238118149093"/>
    <n v="0.90268984389635554"/>
    <n v="9.7310156103644574E-2"/>
  </r>
  <r>
    <n v="2017"/>
    <n v="23027"/>
    <x v="13"/>
    <x v="3"/>
    <x v="3"/>
    <x v="3"/>
    <x v="3"/>
    <n v="0"/>
    <n v="0"/>
    <n v="0"/>
    <e v="#DIV/0!"/>
    <e v="#DIV/0!"/>
  </r>
  <r>
    <n v="2017"/>
    <n v="23027"/>
    <x v="13"/>
    <x v="3"/>
    <x v="3"/>
    <x v="4"/>
    <x v="4"/>
    <n v="165168.83551483901"/>
    <n v="149096.36641533201"/>
    <n v="16072.469099506799"/>
    <n v="0.90269066770732898"/>
    <n v="9.7309332292669859E-2"/>
  </r>
  <r>
    <n v="2017"/>
    <n v="23027"/>
    <x v="13"/>
    <x v="4"/>
    <x v="4"/>
    <x v="0"/>
    <x v="0"/>
    <n v="11.9807880274406"/>
    <n v="10.8149497654477"/>
    <n v="1.16583826199288"/>
    <n v="0.90269102004620372"/>
    <n v="9.730897995379463E-2"/>
  </r>
  <r>
    <n v="2017"/>
    <n v="23027"/>
    <x v="13"/>
    <x v="4"/>
    <x v="4"/>
    <x v="1"/>
    <x v="1"/>
    <n v="42.128899672828602"/>
    <n v="38.0294630839606"/>
    <n v="4.0994365888679702"/>
    <n v="0.90269300597205082"/>
    <n v="9.7306994027948401E-2"/>
  </r>
  <r>
    <n v="2017"/>
    <n v="23027"/>
    <x v="13"/>
    <x v="4"/>
    <x v="4"/>
    <x v="2"/>
    <x v="2"/>
    <n v="2231.4172366299399"/>
    <n v="2014.2807489812001"/>
    <n v="217.13648764874199"/>
    <n v="0.90269122059096563"/>
    <n v="9.7308779409035318E-2"/>
  </r>
  <r>
    <n v="2017"/>
    <n v="23027"/>
    <x v="13"/>
    <x v="4"/>
    <x v="4"/>
    <x v="3"/>
    <x v="3"/>
    <n v="0"/>
    <n v="0"/>
    <n v="0"/>
    <e v="#DIV/0!"/>
    <e v="#DIV/0!"/>
  </r>
  <r>
    <n v="2017"/>
    <n v="23027"/>
    <x v="13"/>
    <x v="4"/>
    <x v="4"/>
    <x v="4"/>
    <x v="4"/>
    <n v="270.49656704586403"/>
    <n v="244.17549137538501"/>
    <n v="26.321075670479001"/>
    <n v="0.90269349456839443"/>
    <n v="9.7306505431605475E-2"/>
  </r>
  <r>
    <n v="2017"/>
    <n v="23027"/>
    <x v="13"/>
    <x v="5"/>
    <x v="5"/>
    <x v="0"/>
    <x v="0"/>
    <n v="204.91923918019199"/>
    <n v="184.97934659184401"/>
    <n v="19.939892588347899"/>
    <n v="0.90269389702928671"/>
    <n v="9.7306102970712863E-2"/>
  </r>
  <r>
    <n v="2017"/>
    <n v="23027"/>
    <x v="13"/>
    <x v="5"/>
    <x v="5"/>
    <x v="1"/>
    <x v="1"/>
    <n v="154.56175544746"/>
    <n v="139.52260392861899"/>
    <n v="15.039151518841599"/>
    <n v="0.90269810616926349"/>
    <n v="9.7301893830740296E-2"/>
  </r>
  <r>
    <n v="2017"/>
    <n v="23027"/>
    <x v="13"/>
    <x v="5"/>
    <x v="5"/>
    <x v="2"/>
    <x v="2"/>
    <n v="8204.6472809345705"/>
    <n v="7406.2691394253397"/>
    <n v="798.378141509226"/>
    <n v="0.90269196052285505"/>
    <n v="9.7308039477144323E-2"/>
  </r>
  <r>
    <n v="2017"/>
    <n v="23027"/>
    <x v="13"/>
    <x v="5"/>
    <x v="5"/>
    <x v="3"/>
    <x v="3"/>
    <n v="0"/>
    <n v="0"/>
    <n v="0"/>
    <e v="#DIV/0!"/>
    <e v="#DIV/0!"/>
  </r>
  <r>
    <n v="2017"/>
    <n v="23027"/>
    <x v="13"/>
    <x v="5"/>
    <x v="5"/>
    <x v="4"/>
    <x v="4"/>
    <n v="1007.27619039972"/>
    <n v="909.25634771231501"/>
    <n v="98.019842687404093"/>
    <n v="0.90268821637836238"/>
    <n v="9.7311783621636713E-2"/>
  </r>
  <r>
    <n v="2017"/>
    <n v="23027"/>
    <x v="13"/>
    <x v="6"/>
    <x v="6"/>
    <x v="0"/>
    <x v="0"/>
    <n v="36.133571545050302"/>
    <n v="32.617452408518901"/>
    <n v="3.51611913653137"/>
    <n v="0.90269107131722071"/>
    <n v="9.7308928682778378E-2"/>
  </r>
  <r>
    <n v="2017"/>
    <n v="23027"/>
    <x v="13"/>
    <x v="6"/>
    <x v="6"/>
    <x v="1"/>
    <x v="1"/>
    <n v="23.025696916620699"/>
    <n v="20.785108137186199"/>
    <n v="2.2405887794344599"/>
    <n v="0.90269181482115446"/>
    <n v="9.7308185178843806E-2"/>
  </r>
  <r>
    <n v="2017"/>
    <n v="23027"/>
    <x v="13"/>
    <x v="6"/>
    <x v="6"/>
    <x v="2"/>
    <x v="2"/>
    <n v="2246.8184199974899"/>
    <n v="2028.1797138096199"/>
    <n v="218.638706187868"/>
    <n v="0.90268964138716901"/>
    <n v="9.7310358612830078E-2"/>
  </r>
  <r>
    <n v="2017"/>
    <n v="23027"/>
    <x v="13"/>
    <x v="6"/>
    <x v="6"/>
    <x v="3"/>
    <x v="3"/>
    <n v="0"/>
    <n v="0"/>
    <n v="0"/>
    <e v="#DIV/0!"/>
    <e v="#DIV/0!"/>
  </r>
  <r>
    <n v="2017"/>
    <n v="23027"/>
    <x v="13"/>
    <x v="6"/>
    <x v="6"/>
    <x v="4"/>
    <x v="4"/>
    <n v="328.68790571385398"/>
    <n v="296.70402086361003"/>
    <n v="31.9838848502445"/>
    <n v="0.90269223693892719"/>
    <n v="9.7307763061074512E-2"/>
  </r>
  <r>
    <n v="2017"/>
    <n v="23027"/>
    <x v="13"/>
    <x v="7"/>
    <x v="7"/>
    <x v="0"/>
    <x v="0"/>
    <n v="13126.514614871099"/>
    <n v="11849.1915014277"/>
    <n v="1277.32311344341"/>
    <n v="0.90269137307809699"/>
    <n v="9.7308626921903826E-2"/>
  </r>
  <r>
    <n v="2017"/>
    <n v="23027"/>
    <x v="13"/>
    <x v="7"/>
    <x v="7"/>
    <x v="1"/>
    <x v="1"/>
    <n v="4749.3757670965897"/>
    <n v="4287.2231773305703"/>
    <n v="462.152589766017"/>
    <n v="0.90269192996524161"/>
    <n v="9.7308070034757901E-2"/>
  </r>
  <r>
    <n v="2017"/>
    <n v="23027"/>
    <x v="13"/>
    <x v="7"/>
    <x v="7"/>
    <x v="2"/>
    <x v="2"/>
    <n v="516840.43491794798"/>
    <n v="466547.58914841397"/>
    <n v="50292.845769533502"/>
    <n v="0.90269173545309334"/>
    <n v="9.7308264546905748E-2"/>
  </r>
  <r>
    <n v="2017"/>
    <n v="23027"/>
    <x v="13"/>
    <x v="7"/>
    <x v="7"/>
    <x v="3"/>
    <x v="3"/>
    <n v="0"/>
    <n v="0"/>
    <n v="0"/>
    <e v="#DIV/0!"/>
    <e v="#DIV/0!"/>
  </r>
  <r>
    <n v="2017"/>
    <n v="23027"/>
    <x v="13"/>
    <x v="7"/>
    <x v="7"/>
    <x v="4"/>
    <x v="4"/>
    <n v="73690.276534573102"/>
    <n v="66519.668104383396"/>
    <n v="7170.6084301897799"/>
    <n v="0.90269261064822459"/>
    <n v="9.7307389351776435E-2"/>
  </r>
  <r>
    <n v="2017"/>
    <n v="23027"/>
    <x v="13"/>
    <x v="8"/>
    <x v="8"/>
    <x v="0"/>
    <x v="0"/>
    <n v="0"/>
    <n v="0"/>
    <n v="0"/>
    <e v="#DIV/0!"/>
    <e v="#DIV/0!"/>
  </r>
  <r>
    <n v="2017"/>
    <n v="23027"/>
    <x v="13"/>
    <x v="8"/>
    <x v="8"/>
    <x v="1"/>
    <x v="1"/>
    <n v="0"/>
    <n v="0"/>
    <n v="0"/>
    <e v="#DIV/0!"/>
    <e v="#DIV/0!"/>
  </r>
  <r>
    <n v="2017"/>
    <n v="23027"/>
    <x v="13"/>
    <x v="8"/>
    <x v="8"/>
    <x v="2"/>
    <x v="2"/>
    <n v="0"/>
    <n v="0"/>
    <n v="0"/>
    <e v="#DIV/0!"/>
    <e v="#DIV/0!"/>
  </r>
  <r>
    <n v="2017"/>
    <n v="23027"/>
    <x v="13"/>
    <x v="8"/>
    <x v="8"/>
    <x v="3"/>
    <x v="3"/>
    <n v="0"/>
    <n v="0"/>
    <n v="0"/>
    <e v="#DIV/0!"/>
    <e v="#DIV/0!"/>
  </r>
  <r>
    <n v="2017"/>
    <n v="23027"/>
    <x v="13"/>
    <x v="8"/>
    <x v="8"/>
    <x v="4"/>
    <x v="4"/>
    <n v="0"/>
    <n v="0"/>
    <n v="0"/>
    <e v="#DIV/0!"/>
    <e v="#DIV/0!"/>
  </r>
  <r>
    <n v="2017"/>
    <n v="23027"/>
    <x v="13"/>
    <x v="9"/>
    <x v="9"/>
    <x v="0"/>
    <x v="0"/>
    <n v="820.409904603923"/>
    <n v="740.57750620042896"/>
    <n v="79.832398403494494"/>
    <n v="0.90269205923100659"/>
    <n v="9.730794076899392E-2"/>
  </r>
  <r>
    <n v="2017"/>
    <n v="23027"/>
    <x v="13"/>
    <x v="9"/>
    <x v="9"/>
    <x v="1"/>
    <x v="1"/>
    <n v="293.65316558672498"/>
    <n v="265.07901610102698"/>
    <n v="28.574149485698001"/>
    <n v="0.90269422286456114"/>
    <n v="9.730577713543892E-2"/>
  </r>
  <r>
    <n v="2017"/>
    <n v="23027"/>
    <x v="13"/>
    <x v="9"/>
    <x v="9"/>
    <x v="2"/>
    <x v="2"/>
    <n v="28571.3037425601"/>
    <n v="25791.084368077201"/>
    <n v="2780.2193744828501"/>
    <n v="0.90269189675298378"/>
    <n v="9.7308103247014499E-2"/>
  </r>
  <r>
    <n v="2017"/>
    <n v="23027"/>
    <x v="13"/>
    <x v="9"/>
    <x v="9"/>
    <x v="3"/>
    <x v="3"/>
    <n v="0"/>
    <n v="0"/>
    <n v="0"/>
    <e v="#DIV/0!"/>
    <e v="#DIV/0!"/>
  </r>
  <r>
    <n v="2017"/>
    <n v="23027"/>
    <x v="13"/>
    <x v="9"/>
    <x v="9"/>
    <x v="4"/>
    <x v="4"/>
    <n v="3973.2016710401999"/>
    <n v="3586.5808961223102"/>
    <n v="386.62077491789103"/>
    <n v="0.90269288927972513"/>
    <n v="9.7307110720275161E-2"/>
  </r>
  <r>
    <n v="2017"/>
    <n v="23027"/>
    <x v="13"/>
    <x v="10"/>
    <x v="10"/>
    <x v="0"/>
    <x v="0"/>
    <n v="8.4082448522978392"/>
    <n v="7.5900578404287398"/>
    <n v="0.81818701186910603"/>
    <n v="0.90269229473669499"/>
    <n v="9.730770526330576E-2"/>
  </r>
  <r>
    <n v="2017"/>
    <n v="23027"/>
    <x v="13"/>
    <x v="10"/>
    <x v="10"/>
    <x v="1"/>
    <x v="1"/>
    <n v="10.1768421902817"/>
    <n v="9.1866001797210703"/>
    <n v="0.99024201056067296"/>
    <n v="0.90269653473586786"/>
    <n v="9.7303465264136371E-2"/>
  </r>
  <r>
    <n v="2017"/>
    <n v="23027"/>
    <x v="13"/>
    <x v="10"/>
    <x v="10"/>
    <x v="2"/>
    <x v="2"/>
    <n v="215.66886032035899"/>
    <n v="194.682703156212"/>
    <n v="20.986157164147201"/>
    <n v="0.90269268760926491"/>
    <n v="9.7307312390736103E-2"/>
  </r>
  <r>
    <n v="2017"/>
    <n v="23027"/>
    <x v="13"/>
    <x v="10"/>
    <x v="10"/>
    <x v="3"/>
    <x v="3"/>
    <n v="0"/>
    <n v="0"/>
    <n v="0"/>
    <e v="#DIV/0!"/>
    <e v="#DIV/0!"/>
  </r>
  <r>
    <n v="2017"/>
    <n v="23027"/>
    <x v="13"/>
    <x v="10"/>
    <x v="10"/>
    <x v="4"/>
    <x v="4"/>
    <n v="20.466873800493701"/>
    <n v="18.475336691893499"/>
    <n v="1.99153710860023"/>
    <n v="0.90269461139921814"/>
    <n v="9.7305388600783291E-2"/>
  </r>
  <r>
    <n v="2017"/>
    <n v="23029"/>
    <x v="14"/>
    <x v="0"/>
    <x v="0"/>
    <x v="0"/>
    <x v="0"/>
    <n v="3260.4541351831499"/>
    <n v="2943.1867987178498"/>
    <n v="317.26733646530499"/>
    <n v="0.90269228662298662"/>
    <n v="9.7307713377014909E-2"/>
  </r>
  <r>
    <n v="2017"/>
    <n v="23029"/>
    <x v="14"/>
    <x v="0"/>
    <x v="0"/>
    <x v="1"/>
    <x v="1"/>
    <n v="0"/>
    <n v="0"/>
    <n v="0"/>
    <e v="#DIV/0!"/>
    <e v="#DIV/0!"/>
  </r>
  <r>
    <n v="2017"/>
    <n v="23029"/>
    <x v="14"/>
    <x v="0"/>
    <x v="0"/>
    <x v="2"/>
    <x v="2"/>
    <n v="224547.735309966"/>
    <n v="202697.28689614701"/>
    <n v="21850.448413819198"/>
    <n v="0.90269129909657475"/>
    <n v="9.7308700903426207E-2"/>
  </r>
  <r>
    <n v="2017"/>
    <n v="23029"/>
    <x v="14"/>
    <x v="0"/>
    <x v="0"/>
    <x v="3"/>
    <x v="3"/>
    <n v="0"/>
    <n v="0"/>
    <n v="0"/>
    <e v="#DIV/0!"/>
    <e v="#DIV/0!"/>
  </r>
  <r>
    <n v="2017"/>
    <n v="23029"/>
    <x v="14"/>
    <x v="0"/>
    <x v="0"/>
    <x v="4"/>
    <x v="4"/>
    <n v="0"/>
    <n v="0"/>
    <n v="0"/>
    <e v="#DIV/0!"/>
    <e v="#DIV/0!"/>
  </r>
  <r>
    <n v="2017"/>
    <n v="23029"/>
    <x v="14"/>
    <x v="1"/>
    <x v="1"/>
    <x v="0"/>
    <x v="0"/>
    <n v="237763.57004086199"/>
    <n v="214627.23170721301"/>
    <n v="23136.338333649601"/>
    <n v="0.90269182814813564"/>
    <n v="9.7308171851866937E-2"/>
  </r>
  <r>
    <n v="2017"/>
    <n v="23029"/>
    <x v="14"/>
    <x v="1"/>
    <x v="1"/>
    <x v="1"/>
    <x v="1"/>
    <n v="0"/>
    <n v="0"/>
    <n v="0"/>
    <e v="#DIV/0!"/>
    <e v="#DIV/0!"/>
  </r>
  <r>
    <n v="2017"/>
    <n v="23029"/>
    <x v="14"/>
    <x v="1"/>
    <x v="1"/>
    <x v="2"/>
    <x v="2"/>
    <n v="3341086.8367131599"/>
    <n v="3015978.1722103101"/>
    <n v="325108.66450284998"/>
    <n v="0.9026937399739422"/>
    <n v="9.7306260026057897E-2"/>
  </r>
  <r>
    <n v="2017"/>
    <n v="23029"/>
    <x v="14"/>
    <x v="1"/>
    <x v="1"/>
    <x v="3"/>
    <x v="3"/>
    <n v="0"/>
    <n v="0"/>
    <n v="0"/>
    <e v="#DIV/0!"/>
    <e v="#DIV/0!"/>
  </r>
  <r>
    <n v="2017"/>
    <n v="23029"/>
    <x v="14"/>
    <x v="1"/>
    <x v="1"/>
    <x v="4"/>
    <x v="4"/>
    <n v="0"/>
    <n v="0"/>
    <n v="0"/>
    <e v="#DIV/0!"/>
    <e v="#DIV/0!"/>
  </r>
  <r>
    <n v="2017"/>
    <n v="23029"/>
    <x v="14"/>
    <x v="2"/>
    <x v="2"/>
    <x v="0"/>
    <x v="0"/>
    <n v="590156.30919091799"/>
    <n v="532729.66468050797"/>
    <n v="57426.644510410602"/>
    <n v="0.90269248398082913"/>
    <n v="9.7307516019171869E-2"/>
  </r>
  <r>
    <n v="2017"/>
    <n v="23029"/>
    <x v="14"/>
    <x v="2"/>
    <x v="2"/>
    <x v="1"/>
    <x v="1"/>
    <n v="0"/>
    <n v="0"/>
    <n v="0"/>
    <e v="#DIV/0!"/>
    <e v="#DIV/0!"/>
  </r>
  <r>
    <n v="2017"/>
    <n v="23029"/>
    <x v="14"/>
    <x v="2"/>
    <x v="2"/>
    <x v="2"/>
    <x v="2"/>
    <n v="10002419.149733599"/>
    <n v="9029062.3790725302"/>
    <n v="973356.77066103404"/>
    <n v="0.9026878641966336"/>
    <n v="9.731213580336294E-2"/>
  </r>
  <r>
    <n v="2017"/>
    <n v="23029"/>
    <x v="14"/>
    <x v="2"/>
    <x v="2"/>
    <x v="3"/>
    <x v="3"/>
    <n v="0"/>
    <n v="0"/>
    <n v="0"/>
    <e v="#DIV/0!"/>
    <e v="#DIV/0!"/>
  </r>
  <r>
    <n v="2017"/>
    <n v="23029"/>
    <x v="14"/>
    <x v="2"/>
    <x v="2"/>
    <x v="4"/>
    <x v="4"/>
    <n v="0"/>
    <n v="0"/>
    <n v="0"/>
    <e v="#DIV/0!"/>
    <e v="#DIV/0!"/>
  </r>
  <r>
    <n v="2017"/>
    <n v="23029"/>
    <x v="14"/>
    <x v="3"/>
    <x v="3"/>
    <x v="0"/>
    <x v="0"/>
    <n v="67308.822352815303"/>
    <n v="60759.130356349997"/>
    <n v="6549.6919964653098"/>
    <n v="0.90269192406704835"/>
    <n v="9.7308075932951724E-2"/>
  </r>
  <r>
    <n v="2017"/>
    <n v="23029"/>
    <x v="14"/>
    <x v="3"/>
    <x v="3"/>
    <x v="1"/>
    <x v="1"/>
    <n v="0"/>
    <n v="0"/>
    <n v="0"/>
    <e v="#DIV/0!"/>
    <e v="#DIV/0!"/>
  </r>
  <r>
    <n v="2017"/>
    <n v="23029"/>
    <x v="14"/>
    <x v="3"/>
    <x v="3"/>
    <x v="2"/>
    <x v="2"/>
    <n v="1025798.09547921"/>
    <n v="925982.08335957595"/>
    <n v="99816.012119630104"/>
    <n v="0.90269428988069611"/>
    <n v="9.7305710119300073E-2"/>
  </r>
  <r>
    <n v="2017"/>
    <n v="23029"/>
    <x v="14"/>
    <x v="3"/>
    <x v="3"/>
    <x v="3"/>
    <x v="3"/>
    <n v="0"/>
    <n v="0"/>
    <n v="0"/>
    <e v="#DIV/0!"/>
    <e v="#DIV/0!"/>
  </r>
  <r>
    <n v="2017"/>
    <n v="23029"/>
    <x v="14"/>
    <x v="3"/>
    <x v="3"/>
    <x v="4"/>
    <x v="4"/>
    <n v="0"/>
    <n v="0"/>
    <n v="0"/>
    <e v="#DIV/0!"/>
    <e v="#DIV/0!"/>
  </r>
  <r>
    <n v="2017"/>
    <n v="23029"/>
    <x v="14"/>
    <x v="4"/>
    <x v="4"/>
    <x v="0"/>
    <x v="0"/>
    <n v="2.9881079079442401"/>
    <n v="2.6973387337777401"/>
    <n v="0.290769174166505"/>
    <n v="0.90269120690271742"/>
    <n v="9.7308793097284269E-2"/>
  </r>
  <r>
    <n v="2017"/>
    <n v="23029"/>
    <x v="14"/>
    <x v="4"/>
    <x v="4"/>
    <x v="1"/>
    <x v="1"/>
    <n v="0"/>
    <n v="0"/>
    <n v="0"/>
    <e v="#DIV/0!"/>
    <e v="#DIV/0!"/>
  </r>
  <r>
    <n v="2017"/>
    <n v="23029"/>
    <x v="14"/>
    <x v="4"/>
    <x v="4"/>
    <x v="2"/>
    <x v="2"/>
    <n v="562.55816455950196"/>
    <n v="507.816823177434"/>
    <n v="54.741341382067702"/>
    <n v="0.90269212175609981"/>
    <n v="9.7307878243899693E-2"/>
  </r>
  <r>
    <n v="2017"/>
    <n v="23029"/>
    <x v="14"/>
    <x v="4"/>
    <x v="4"/>
    <x v="3"/>
    <x v="3"/>
    <n v="0"/>
    <n v="0"/>
    <n v="0"/>
    <e v="#DIV/0!"/>
    <e v="#DIV/0!"/>
  </r>
  <r>
    <n v="2017"/>
    <n v="23029"/>
    <x v="14"/>
    <x v="4"/>
    <x v="4"/>
    <x v="4"/>
    <x v="4"/>
    <n v="0"/>
    <n v="0"/>
    <n v="0"/>
    <e v="#DIV/0!"/>
    <e v="#DIV/0!"/>
  </r>
  <r>
    <n v="2017"/>
    <n v="23029"/>
    <x v="14"/>
    <x v="5"/>
    <x v="5"/>
    <x v="0"/>
    <x v="0"/>
    <n v="210.183137613757"/>
    <n v="189.730589463846"/>
    <n v="20.4525481499109"/>
    <n v="0.90269177450621363"/>
    <n v="9.7308225493785899E-2"/>
  </r>
  <r>
    <n v="2017"/>
    <n v="23029"/>
    <x v="14"/>
    <x v="5"/>
    <x v="5"/>
    <x v="1"/>
    <x v="1"/>
    <n v="0"/>
    <n v="0"/>
    <n v="0"/>
    <e v="#DIV/0!"/>
    <e v="#DIV/0!"/>
  </r>
  <r>
    <n v="2017"/>
    <n v="23029"/>
    <x v="14"/>
    <x v="5"/>
    <x v="5"/>
    <x v="2"/>
    <x v="2"/>
    <n v="8699.9817260657801"/>
    <n v="7853.3930062223299"/>
    <n v="846.58871984345001"/>
    <n v="0.90269074734869748"/>
    <n v="9.7309252651302525E-2"/>
  </r>
  <r>
    <n v="2017"/>
    <n v="23029"/>
    <x v="14"/>
    <x v="5"/>
    <x v="5"/>
    <x v="3"/>
    <x v="3"/>
    <n v="0"/>
    <n v="0"/>
    <n v="0"/>
    <e v="#DIV/0!"/>
    <e v="#DIV/0!"/>
  </r>
  <r>
    <n v="2017"/>
    <n v="23029"/>
    <x v="14"/>
    <x v="5"/>
    <x v="5"/>
    <x v="4"/>
    <x v="4"/>
    <n v="0"/>
    <n v="0"/>
    <n v="0"/>
    <e v="#DIV/0!"/>
    <e v="#DIV/0!"/>
  </r>
  <r>
    <n v="2017"/>
    <n v="23029"/>
    <x v="14"/>
    <x v="6"/>
    <x v="6"/>
    <x v="0"/>
    <x v="0"/>
    <n v="42.774467348049001"/>
    <n v="38.6121504556139"/>
    <n v="4.1623168924350802"/>
    <n v="0.90269155525498435"/>
    <n v="9.7308444745015127E-2"/>
  </r>
  <r>
    <n v="2017"/>
    <n v="23029"/>
    <x v="14"/>
    <x v="6"/>
    <x v="6"/>
    <x v="1"/>
    <x v="1"/>
    <n v="0"/>
    <n v="0"/>
    <n v="0"/>
    <e v="#DIV/0!"/>
    <e v="#DIV/0!"/>
  </r>
  <r>
    <n v="2017"/>
    <n v="23029"/>
    <x v="14"/>
    <x v="6"/>
    <x v="6"/>
    <x v="2"/>
    <x v="2"/>
    <n v="2817.6068554935"/>
    <n v="2543.4295673035199"/>
    <n v="274.17728818997801"/>
    <n v="0.90269143203729241"/>
    <n v="9.7308567962706857E-2"/>
  </r>
  <r>
    <n v="2017"/>
    <n v="23029"/>
    <x v="14"/>
    <x v="6"/>
    <x v="6"/>
    <x v="3"/>
    <x v="3"/>
    <n v="0"/>
    <n v="0"/>
    <n v="0"/>
    <e v="#DIV/0!"/>
    <e v="#DIV/0!"/>
  </r>
  <r>
    <n v="2017"/>
    <n v="23029"/>
    <x v="14"/>
    <x v="6"/>
    <x v="6"/>
    <x v="4"/>
    <x v="4"/>
    <n v="0"/>
    <n v="0"/>
    <n v="0"/>
    <e v="#DIV/0!"/>
    <e v="#DIV/0!"/>
  </r>
  <r>
    <n v="2017"/>
    <n v="23029"/>
    <x v="14"/>
    <x v="7"/>
    <x v="7"/>
    <x v="0"/>
    <x v="0"/>
    <n v="14073.8645140187"/>
    <n v="12704.3504213492"/>
    <n v="1369.5140926694701"/>
    <n v="0.90269097082003635"/>
    <n v="9.7309029179961481E-2"/>
  </r>
  <r>
    <n v="2017"/>
    <n v="23029"/>
    <x v="14"/>
    <x v="7"/>
    <x v="7"/>
    <x v="1"/>
    <x v="1"/>
    <n v="0"/>
    <n v="0"/>
    <n v="0"/>
    <e v="#DIV/0!"/>
    <e v="#DIV/0!"/>
  </r>
  <r>
    <n v="2017"/>
    <n v="23029"/>
    <x v="14"/>
    <x v="7"/>
    <x v="7"/>
    <x v="2"/>
    <x v="2"/>
    <n v="596814.41113524802"/>
    <n v="538740.39999471302"/>
    <n v="58074.011140535396"/>
    <n v="0.90269334979685256"/>
    <n v="9.7306650203148104E-2"/>
  </r>
  <r>
    <n v="2017"/>
    <n v="23029"/>
    <x v="14"/>
    <x v="7"/>
    <x v="7"/>
    <x v="3"/>
    <x v="3"/>
    <n v="0"/>
    <n v="0"/>
    <n v="0"/>
    <e v="#DIV/0!"/>
    <e v="#DIV/0!"/>
  </r>
  <r>
    <n v="2017"/>
    <n v="23029"/>
    <x v="14"/>
    <x v="7"/>
    <x v="7"/>
    <x v="4"/>
    <x v="4"/>
    <n v="0"/>
    <n v="0"/>
    <n v="0"/>
    <e v="#DIV/0!"/>
    <e v="#DIV/0!"/>
  </r>
  <r>
    <n v="2017"/>
    <n v="23029"/>
    <x v="14"/>
    <x v="8"/>
    <x v="8"/>
    <x v="0"/>
    <x v="0"/>
    <n v="77.262575112608701"/>
    <n v="69.744292741617102"/>
    <n v="7.51828237099157"/>
    <n v="0.90269179664237376"/>
    <n v="9.7308203357625855E-2"/>
  </r>
  <r>
    <n v="2017"/>
    <n v="23029"/>
    <x v="14"/>
    <x v="8"/>
    <x v="8"/>
    <x v="1"/>
    <x v="1"/>
    <n v="0"/>
    <n v="0"/>
    <n v="0"/>
    <e v="#DIV/0!"/>
    <e v="#DIV/0!"/>
  </r>
  <r>
    <n v="2017"/>
    <n v="23029"/>
    <x v="14"/>
    <x v="8"/>
    <x v="8"/>
    <x v="2"/>
    <x v="2"/>
    <n v="2793.4423481835101"/>
    <n v="2521.6172641083199"/>
    <n v="271.825084075186"/>
    <n v="0.90269171502610401"/>
    <n v="9.7308284973894488E-2"/>
  </r>
  <r>
    <n v="2017"/>
    <n v="23029"/>
    <x v="14"/>
    <x v="8"/>
    <x v="8"/>
    <x v="3"/>
    <x v="3"/>
    <n v="0"/>
    <n v="0"/>
    <n v="0"/>
    <e v="#DIV/0!"/>
    <e v="#DIV/0!"/>
  </r>
  <r>
    <n v="2017"/>
    <n v="23029"/>
    <x v="14"/>
    <x v="8"/>
    <x v="8"/>
    <x v="4"/>
    <x v="4"/>
    <n v="0"/>
    <n v="0"/>
    <n v="0"/>
    <e v="#DIV/0!"/>
    <e v="#DIV/0!"/>
  </r>
  <r>
    <n v="2017"/>
    <n v="23029"/>
    <x v="14"/>
    <x v="9"/>
    <x v="9"/>
    <x v="0"/>
    <x v="0"/>
    <n v="578.68470486550405"/>
    <n v="522.37428791294201"/>
    <n v="56.310416952561901"/>
    <n v="0.90269240489836422"/>
    <n v="9.7307595101635488E-2"/>
  </r>
  <r>
    <n v="2017"/>
    <n v="23029"/>
    <x v="14"/>
    <x v="9"/>
    <x v="9"/>
    <x v="1"/>
    <x v="1"/>
    <n v="0"/>
    <n v="0"/>
    <n v="0"/>
    <e v="#DIV/0!"/>
    <e v="#DIV/0!"/>
  </r>
  <r>
    <n v="2017"/>
    <n v="23029"/>
    <x v="14"/>
    <x v="9"/>
    <x v="9"/>
    <x v="2"/>
    <x v="2"/>
    <n v="22231.346725187999"/>
    <n v="20068.047906265099"/>
    <n v="2163.29881892289"/>
    <n v="0.9026915082714313"/>
    <n v="9.7308491728568286E-2"/>
  </r>
  <r>
    <n v="2017"/>
    <n v="23029"/>
    <x v="14"/>
    <x v="9"/>
    <x v="9"/>
    <x v="3"/>
    <x v="3"/>
    <n v="0"/>
    <n v="0"/>
    <n v="0"/>
    <e v="#DIV/0!"/>
    <e v="#DIV/0!"/>
  </r>
  <r>
    <n v="2017"/>
    <n v="23029"/>
    <x v="14"/>
    <x v="9"/>
    <x v="9"/>
    <x v="4"/>
    <x v="4"/>
    <n v="0"/>
    <n v="0"/>
    <n v="0"/>
    <e v="#DIV/0!"/>
    <e v="#DIV/0!"/>
  </r>
  <r>
    <n v="2017"/>
    <n v="23029"/>
    <x v="14"/>
    <x v="10"/>
    <x v="10"/>
    <x v="0"/>
    <x v="0"/>
    <n v="6.6433333396872296"/>
    <n v="5.9968849471554204"/>
    <n v="0.64644839253181197"/>
    <n v="0.90269216378622297"/>
    <n v="9.7307836213777435E-2"/>
  </r>
  <r>
    <n v="2017"/>
    <n v="23029"/>
    <x v="14"/>
    <x v="10"/>
    <x v="10"/>
    <x v="1"/>
    <x v="1"/>
    <n v="0"/>
    <n v="0"/>
    <n v="0"/>
    <e v="#DIV/0!"/>
    <e v="#DIV/0!"/>
  </r>
  <r>
    <n v="2017"/>
    <n v="23029"/>
    <x v="14"/>
    <x v="10"/>
    <x v="10"/>
    <x v="2"/>
    <x v="2"/>
    <n v="393.201657882566"/>
    <n v="354.94035950952298"/>
    <n v="38.261298373043203"/>
    <n v="0.9026929373108844"/>
    <n v="9.7307062689116028E-2"/>
  </r>
  <r>
    <n v="2017"/>
    <n v="23029"/>
    <x v="14"/>
    <x v="10"/>
    <x v="10"/>
    <x v="3"/>
    <x v="3"/>
    <n v="0"/>
    <n v="0"/>
    <n v="0"/>
    <e v="#DIV/0!"/>
    <e v="#DIV/0!"/>
  </r>
  <r>
    <n v="2017"/>
    <n v="23029"/>
    <x v="14"/>
    <x v="10"/>
    <x v="10"/>
    <x v="4"/>
    <x v="4"/>
    <n v="0"/>
    <n v="0"/>
    <n v="0"/>
    <e v="#DIV/0!"/>
    <e v="#DIV/0!"/>
  </r>
  <r>
    <n v="2017"/>
    <n v="23031"/>
    <x v="15"/>
    <x v="0"/>
    <x v="0"/>
    <x v="0"/>
    <x v="0"/>
    <n v="36014.225025526197"/>
    <n v="32509.727331468701"/>
    <n v="3504.4976940575102"/>
    <n v="0.90269129235535195"/>
    <n v="9.730870764464844E-2"/>
  </r>
  <r>
    <n v="2017"/>
    <n v="23031"/>
    <x v="15"/>
    <x v="0"/>
    <x v="0"/>
    <x v="1"/>
    <x v="1"/>
    <n v="73465.921946634"/>
    <n v="66317.177358048502"/>
    <n v="7148.7445885855304"/>
    <n v="0.90269305279013068"/>
    <n v="9.7306947209869807E-2"/>
  </r>
  <r>
    <n v="2017"/>
    <n v="23031"/>
    <x v="15"/>
    <x v="0"/>
    <x v="0"/>
    <x v="2"/>
    <x v="2"/>
    <n v="614888.45047715702"/>
    <n v="555055.48440840701"/>
    <n v="59832.966068750597"/>
    <n v="0.90269297459999565"/>
    <n v="9.7307025400005256E-2"/>
  </r>
  <r>
    <n v="2017"/>
    <n v="23031"/>
    <x v="15"/>
    <x v="0"/>
    <x v="0"/>
    <x v="3"/>
    <x v="3"/>
    <n v="24258.297649005101"/>
    <n v="21897.754290147099"/>
    <n v="2360.5433588579999"/>
    <n v="0.90269130204382608"/>
    <n v="9.7308697956173862E-2"/>
  </r>
  <r>
    <n v="2017"/>
    <n v="23031"/>
    <x v="15"/>
    <x v="0"/>
    <x v="0"/>
    <x v="4"/>
    <x v="4"/>
    <n v="362493.75623712101"/>
    <n v="327220.18629926199"/>
    <n v="35273.5699378586"/>
    <n v="0.90269192412024546"/>
    <n v="9.7308075879753389E-2"/>
  </r>
  <r>
    <n v="2017"/>
    <n v="23031"/>
    <x v="15"/>
    <x v="1"/>
    <x v="1"/>
    <x v="0"/>
    <x v="0"/>
    <n v="1992496.46924076"/>
    <n v="1798611.9048748401"/>
    <n v="193884.56436592201"/>
    <n v="0.90269264344553668"/>
    <n v="9.7307356554464389E-2"/>
  </r>
  <r>
    <n v="2017"/>
    <n v="23031"/>
    <x v="15"/>
    <x v="1"/>
    <x v="1"/>
    <x v="1"/>
    <x v="1"/>
    <n v="6611662.2315025898"/>
    <n v="5968293.2537729396"/>
    <n v="643368.97772965499"/>
    <n v="0.90269179592021653"/>
    <n v="9.7308204079784133E-2"/>
  </r>
  <r>
    <n v="2017"/>
    <n v="23031"/>
    <x v="15"/>
    <x v="1"/>
    <x v="1"/>
    <x v="2"/>
    <x v="2"/>
    <n v="12632175.4269346"/>
    <n v="11402982.8928042"/>
    <n v="1229192.53413037"/>
    <n v="0.90269351931976116"/>
    <n v="9.7306480680236507E-2"/>
  </r>
  <r>
    <n v="2017"/>
    <n v="23031"/>
    <x v="15"/>
    <x v="1"/>
    <x v="1"/>
    <x v="3"/>
    <x v="3"/>
    <n v="3504309.0166303902"/>
    <n v="3163310.43924357"/>
    <n v="340998.577386819"/>
    <n v="0.90269163599199043"/>
    <n v="9.7308364008009268E-2"/>
  </r>
  <r>
    <n v="2017"/>
    <n v="23031"/>
    <x v="15"/>
    <x v="1"/>
    <x v="1"/>
    <x v="4"/>
    <x v="4"/>
    <n v="7684608.5279810401"/>
    <n v="6936830.7923822496"/>
    <n v="747777.73559878697"/>
    <n v="0.90269149913414626"/>
    <n v="9.730850086585334E-2"/>
  </r>
  <r>
    <n v="2017"/>
    <n v="23031"/>
    <x v="15"/>
    <x v="2"/>
    <x v="2"/>
    <x v="0"/>
    <x v="0"/>
    <n v="3283935.4574697199"/>
    <n v="2964383.5300441799"/>
    <n v="319551.92742553301"/>
    <n v="0.90269238492532511"/>
    <n v="9.7307615074672796E-2"/>
  </r>
  <r>
    <n v="2017"/>
    <n v="23031"/>
    <x v="15"/>
    <x v="2"/>
    <x v="2"/>
    <x v="1"/>
    <x v="1"/>
    <n v="10840796.8204535"/>
    <n v="9785891.7925737891"/>
    <n v="1054905.0278797301"/>
    <n v="0.90269119093816008"/>
    <n v="9.7308809061841681E-2"/>
  </r>
  <r>
    <n v="2017"/>
    <n v="23031"/>
    <x v="15"/>
    <x v="2"/>
    <x v="2"/>
    <x v="2"/>
    <x v="2"/>
    <n v="29782396.7982812"/>
    <n v="26884372.405688599"/>
    <n v="2898024.3925926602"/>
    <n v="0.90269337917222792"/>
    <n v="9.730662082777404E-2"/>
  </r>
  <r>
    <n v="2017"/>
    <n v="23031"/>
    <x v="15"/>
    <x v="2"/>
    <x v="2"/>
    <x v="3"/>
    <x v="3"/>
    <n v="4015061.5138951698"/>
    <n v="3624365.6693883999"/>
    <n v="390695.84450676403"/>
    <n v="0.90269243867007642"/>
    <n v="9.7307561329922077E-2"/>
  </r>
  <r>
    <n v="2017"/>
    <n v="23031"/>
    <x v="15"/>
    <x v="2"/>
    <x v="2"/>
    <x v="4"/>
    <x v="4"/>
    <n v="16036123.720185701"/>
    <n v="14475658.4739883"/>
    <n v="1560465.24619743"/>
    <n v="0.90269062066207795"/>
    <n v="9.7309379337923912E-2"/>
  </r>
  <r>
    <n v="2017"/>
    <n v="23031"/>
    <x v="15"/>
    <x v="3"/>
    <x v="3"/>
    <x v="0"/>
    <x v="0"/>
    <n v="275720.82387930399"/>
    <n v="248891.095876031"/>
    <n v="26829.728003272401"/>
    <n v="0.90269241319611893"/>
    <n v="9.7307586803878979E-2"/>
  </r>
  <r>
    <n v="2017"/>
    <n v="23031"/>
    <x v="15"/>
    <x v="3"/>
    <x v="3"/>
    <x v="1"/>
    <x v="1"/>
    <n v="816554.54813223204"/>
    <n v="737097.90521541005"/>
    <n v="79456.642916821904"/>
    <n v="0.90269279241837641"/>
    <n v="9.7307207581623534E-2"/>
  </r>
  <r>
    <n v="2017"/>
    <n v="23031"/>
    <x v="15"/>
    <x v="3"/>
    <x v="3"/>
    <x v="2"/>
    <x v="2"/>
    <n v="2264117.3395412201"/>
    <n v="2043803.89979682"/>
    <n v="220313.43974439701"/>
    <n v="0.90269345325139272"/>
    <n v="9.7306546748605921E-2"/>
  </r>
  <r>
    <n v="2017"/>
    <n v="23031"/>
    <x v="15"/>
    <x v="3"/>
    <x v="3"/>
    <x v="3"/>
    <x v="3"/>
    <n v="300468.99049325299"/>
    <n v="271231.49493766698"/>
    <n v="29237.495555586102"/>
    <n v="0.90269380042316705"/>
    <n v="9.7306199576833299E-2"/>
  </r>
  <r>
    <n v="2017"/>
    <n v="23031"/>
    <x v="15"/>
    <x v="3"/>
    <x v="3"/>
    <x v="4"/>
    <x v="4"/>
    <n v="1224098.8743151899"/>
    <n v="1104983.9031196099"/>
    <n v="119114.971195579"/>
    <n v="0.90269170759411266"/>
    <n v="9.7308292405886496E-2"/>
  </r>
  <r>
    <n v="2017"/>
    <n v="23031"/>
    <x v="15"/>
    <x v="4"/>
    <x v="4"/>
    <x v="0"/>
    <x v="0"/>
    <n v="59.124434459859302"/>
    <n v="53.371133981873903"/>
    <n v="5.7533004779853796"/>
    <n v="0.90269166156859526"/>
    <n v="9.7308338431404434E-2"/>
  </r>
  <r>
    <n v="2017"/>
    <n v="23031"/>
    <x v="15"/>
    <x v="4"/>
    <x v="4"/>
    <x v="1"/>
    <x v="1"/>
    <n v="1475.8905101703599"/>
    <n v="1332.2757160655999"/>
    <n v="143.61479410475999"/>
    <n v="0.90269278573504563"/>
    <n v="9.7307214264954353E-2"/>
  </r>
  <r>
    <n v="2017"/>
    <n v="23031"/>
    <x v="15"/>
    <x v="4"/>
    <x v="4"/>
    <x v="2"/>
    <x v="2"/>
    <n v="5676.9976443949099"/>
    <n v="5124.5791108343001"/>
    <n v="552.41853356060994"/>
    <n v="0.90269178038042153"/>
    <n v="9.7308219619578543E-2"/>
  </r>
  <r>
    <n v="2017"/>
    <n v="23031"/>
    <x v="15"/>
    <x v="4"/>
    <x v="4"/>
    <x v="3"/>
    <x v="3"/>
    <n v="517.517715873268"/>
    <n v="467.159111202345"/>
    <n v="50.358604670922197"/>
    <n v="0.90269201782600417"/>
    <n v="9.7307982173994279E-2"/>
  </r>
  <r>
    <n v="2017"/>
    <n v="23031"/>
    <x v="15"/>
    <x v="4"/>
    <x v="4"/>
    <x v="4"/>
    <x v="4"/>
    <n v="2580.0187206191399"/>
    <n v="2328.9594684154599"/>
    <n v="251.05925220368201"/>
    <n v="0.90269091840409899"/>
    <n v="9.7309081595901778E-2"/>
  </r>
  <r>
    <n v="2017"/>
    <n v="23031"/>
    <x v="15"/>
    <x v="5"/>
    <x v="5"/>
    <x v="0"/>
    <x v="0"/>
    <n v="300.80973956666401"/>
    <n v="271.53847090911"/>
    <n v="29.271268657553801"/>
    <n v="0.90269175226932086"/>
    <n v="9.7308247730678421E-2"/>
  </r>
  <r>
    <n v="2017"/>
    <n v="23031"/>
    <x v="15"/>
    <x v="5"/>
    <x v="5"/>
    <x v="1"/>
    <x v="1"/>
    <n v="1621.5607390537"/>
    <n v="1463.77320673547"/>
    <n v="157.787532318231"/>
    <n v="0.90269403512426516"/>
    <n v="9.7305964875735479E-2"/>
  </r>
  <r>
    <n v="2017"/>
    <n v="23031"/>
    <x v="15"/>
    <x v="5"/>
    <x v="5"/>
    <x v="2"/>
    <x v="2"/>
    <n v="6123.4464056278002"/>
    <n v="5527.5923934496896"/>
    <n v="595.85401217810397"/>
    <n v="0.90269303057335715"/>
    <n v="9.7306969426641798E-2"/>
  </r>
  <r>
    <n v="2017"/>
    <n v="23031"/>
    <x v="15"/>
    <x v="5"/>
    <x v="5"/>
    <x v="3"/>
    <x v="3"/>
    <n v="606.32670828854702"/>
    <n v="547.32600763931202"/>
    <n v="59.000700649235803"/>
    <n v="0.9026915690127294"/>
    <n v="9.7308430987271877E-2"/>
  </r>
  <r>
    <n v="2017"/>
    <n v="23031"/>
    <x v="15"/>
    <x v="5"/>
    <x v="5"/>
    <x v="4"/>
    <x v="4"/>
    <n v="2868.61800390913"/>
    <n v="2589.4759630200701"/>
    <n v="279.14204088906399"/>
    <n v="0.9026911075268067"/>
    <n v="9.7308892473194714E-2"/>
  </r>
  <r>
    <n v="2017"/>
    <n v="23031"/>
    <x v="15"/>
    <x v="6"/>
    <x v="6"/>
    <x v="0"/>
    <x v="0"/>
    <n v="105.32182746292099"/>
    <n v="95.073455219155306"/>
    <n v="10.248372243765999"/>
    <n v="0.9026946978547854"/>
    <n v="9.7305302145217556E-2"/>
  </r>
  <r>
    <n v="2017"/>
    <n v="23031"/>
    <x v="15"/>
    <x v="6"/>
    <x v="6"/>
    <x v="1"/>
    <x v="1"/>
    <n v="1666.56660676961"/>
    <n v="1504.3928504502501"/>
    <n v="162.17375631936599"/>
    <n v="0.90268990410547745"/>
    <n v="9.7310095894526272E-2"/>
  </r>
  <r>
    <n v="2017"/>
    <n v="23031"/>
    <x v="15"/>
    <x v="6"/>
    <x v="6"/>
    <x v="2"/>
    <x v="2"/>
    <n v="4075.2324022544799"/>
    <n v="3678.68178718527"/>
    <n v="396.55061506921299"/>
    <n v="0.90269251519254901"/>
    <n v="9.7307484807451772E-2"/>
  </r>
  <r>
    <n v="2017"/>
    <n v="23031"/>
    <x v="15"/>
    <x v="6"/>
    <x v="6"/>
    <x v="3"/>
    <x v="3"/>
    <n v="844.57694222881196"/>
    <n v="762.39466917353502"/>
    <n v="82.182273055277193"/>
    <n v="0.90269415497136296"/>
    <n v="9.7305845028637372E-2"/>
  </r>
  <r>
    <n v="2017"/>
    <n v="23031"/>
    <x v="15"/>
    <x v="6"/>
    <x v="6"/>
    <x v="4"/>
    <x v="4"/>
    <n v="1997.725786704"/>
    <n v="1803.33398907937"/>
    <n v="194.39179762463601"/>
    <n v="0.90269345326650041"/>
    <n v="9.73065467335026E-2"/>
  </r>
  <r>
    <n v="2017"/>
    <n v="23031"/>
    <x v="15"/>
    <x v="7"/>
    <x v="7"/>
    <x v="0"/>
    <x v="0"/>
    <n v="48639.821633716703"/>
    <n v="43906.797494479899"/>
    <n v="4733.0241392367798"/>
    <n v="0.9026924034615309"/>
    <n v="9.7307596538468558E-2"/>
  </r>
  <r>
    <n v="2017"/>
    <n v="23031"/>
    <x v="15"/>
    <x v="7"/>
    <x v="7"/>
    <x v="1"/>
    <x v="1"/>
    <n v="473440.47372623102"/>
    <n v="427371.299473511"/>
    <n v="46069.174252719597"/>
    <n v="0.90269278439561607"/>
    <n v="9.7307215604383018E-2"/>
  </r>
  <r>
    <n v="2017"/>
    <n v="23031"/>
    <x v="15"/>
    <x v="7"/>
    <x v="7"/>
    <x v="2"/>
    <x v="2"/>
    <n v="1258224.3879543601"/>
    <n v="1135786.79545208"/>
    <n v="122437.592502281"/>
    <n v="0.90269017698715803"/>
    <n v="9.7309823012842606E-2"/>
  </r>
  <r>
    <n v="2017"/>
    <n v="23031"/>
    <x v="15"/>
    <x v="7"/>
    <x v="7"/>
    <x v="3"/>
    <x v="3"/>
    <n v="273451.13141259598"/>
    <n v="246841.88952312199"/>
    <n v="26609.241889473698"/>
    <n v="0.90269105213785095"/>
    <n v="9.7308947862148054E-2"/>
  </r>
  <r>
    <n v="2017"/>
    <n v="23031"/>
    <x v="15"/>
    <x v="7"/>
    <x v="7"/>
    <x v="4"/>
    <x v="4"/>
    <n v="608205.04538381204"/>
    <n v="549022.07013061305"/>
    <n v="59182.9752531997"/>
    <n v="0.9026923967461481"/>
    <n v="9.7307603253853098E-2"/>
  </r>
  <r>
    <n v="2017"/>
    <n v="23031"/>
    <x v="15"/>
    <x v="8"/>
    <x v="8"/>
    <x v="0"/>
    <x v="0"/>
    <n v="1348.48072049334"/>
    <n v="1217.26097214738"/>
    <n v="131.219748345954"/>
    <n v="0.90269067525269964"/>
    <n v="9.7309324747295922E-2"/>
  </r>
  <r>
    <n v="2017"/>
    <n v="23031"/>
    <x v="15"/>
    <x v="8"/>
    <x v="8"/>
    <x v="1"/>
    <x v="1"/>
    <n v="7892.7775349331496"/>
    <n v="7124.7503046108804"/>
    <n v="768.027230322268"/>
    <n v="0.90269240113217331"/>
    <n v="9.7307598867826584E-2"/>
  </r>
  <r>
    <n v="2017"/>
    <n v="23031"/>
    <x v="15"/>
    <x v="8"/>
    <x v="8"/>
    <x v="2"/>
    <x v="2"/>
    <n v="21003.047528136201"/>
    <n v="18959.2895756338"/>
    <n v="2043.75795250239"/>
    <n v="0.90269231406706418"/>
    <n v="9.7307685932935276E-2"/>
  </r>
  <r>
    <n v="2017"/>
    <n v="23031"/>
    <x v="15"/>
    <x v="8"/>
    <x v="8"/>
    <x v="3"/>
    <x v="3"/>
    <n v="4663.0582914210599"/>
    <n v="4209.3047381409096"/>
    <n v="453.753553280147"/>
    <n v="0.90269185480375591"/>
    <n v="9.7308145196243367E-2"/>
  </r>
  <r>
    <n v="2017"/>
    <n v="23031"/>
    <x v="15"/>
    <x v="8"/>
    <x v="8"/>
    <x v="4"/>
    <x v="4"/>
    <n v="9889.9888242738307"/>
    <n v="8927.5740170094796"/>
    <n v="962.41480726434702"/>
    <n v="0.90268797828140968"/>
    <n v="9.7312021718589964E-2"/>
  </r>
  <r>
    <n v="2017"/>
    <n v="23031"/>
    <x v="15"/>
    <x v="9"/>
    <x v="9"/>
    <x v="0"/>
    <x v="0"/>
    <n v="3211.54314813582"/>
    <n v="2899.0357163869899"/>
    <n v="312.50743174882899"/>
    <n v="0.90269243870186544"/>
    <n v="9.7307561298134143E-2"/>
  </r>
  <r>
    <n v="2017"/>
    <n v="23031"/>
    <x v="15"/>
    <x v="9"/>
    <x v="9"/>
    <x v="1"/>
    <x v="1"/>
    <n v="22504.367703067299"/>
    <n v="20314.519642703901"/>
    <n v="2189.8480603633998"/>
    <n v="0.90269230892166208"/>
    <n v="9.7307691078338004E-2"/>
  </r>
  <r>
    <n v="2017"/>
    <n v="23031"/>
    <x v="15"/>
    <x v="9"/>
    <x v="9"/>
    <x v="2"/>
    <x v="2"/>
    <n v="53423.381955133496"/>
    <n v="48224.872161922103"/>
    <n v="5198.5097932114004"/>
    <n v="0.90269223693892586"/>
    <n v="9.7307763061074262E-2"/>
  </r>
  <r>
    <n v="2017"/>
    <n v="23031"/>
    <x v="15"/>
    <x v="9"/>
    <x v="9"/>
    <x v="3"/>
    <x v="3"/>
    <n v="12528.5168598003"/>
    <n v="11309.4321679975"/>
    <n v="1219.0846918027901"/>
    <n v="0.90269521081825543"/>
    <n v="9.730478918174372E-2"/>
  </r>
  <r>
    <n v="2017"/>
    <n v="23031"/>
    <x v="15"/>
    <x v="9"/>
    <x v="9"/>
    <x v="4"/>
    <x v="4"/>
    <n v="25306.185393575099"/>
    <n v="22843.7100607252"/>
    <n v="2462.47533284986"/>
    <n v="0.90269274904327979"/>
    <n v="9.7307250956718647E-2"/>
  </r>
  <r>
    <n v="2017"/>
    <n v="23031"/>
    <x v="15"/>
    <x v="10"/>
    <x v="10"/>
    <x v="0"/>
    <x v="0"/>
    <n v="8.1262496909009503"/>
    <n v="7.3354945737663702"/>
    <n v="0.79075511713457403"/>
    <n v="0.9026912601491931"/>
    <n v="9.7308739850806097E-2"/>
  </r>
  <r>
    <n v="2017"/>
    <n v="23031"/>
    <x v="15"/>
    <x v="10"/>
    <x v="10"/>
    <x v="1"/>
    <x v="1"/>
    <n v="271.11649419674802"/>
    <n v="244.73517579825401"/>
    <n v="26.381318398493899"/>
    <n v="0.90269379044364151"/>
    <n v="9.7306209556358075E-2"/>
  </r>
  <r>
    <n v="2017"/>
    <n v="23031"/>
    <x v="15"/>
    <x v="10"/>
    <x v="10"/>
    <x v="2"/>
    <x v="2"/>
    <n v="71.355048911914807"/>
    <n v="64.411658438738698"/>
    <n v="6.9433904731761702"/>
    <n v="0.90269237315291495"/>
    <n v="9.7307626847085923E-2"/>
  </r>
  <r>
    <n v="2017"/>
    <n v="23031"/>
    <x v="15"/>
    <x v="10"/>
    <x v="10"/>
    <x v="3"/>
    <x v="3"/>
    <n v="88.582107512439194"/>
    <n v="79.962218790571001"/>
    <n v="8.6198887218681097"/>
    <n v="0.90269040821073554"/>
    <n v="9.7309591789263503E-2"/>
  </r>
  <r>
    <n v="2017"/>
    <n v="23031"/>
    <x v="15"/>
    <x v="10"/>
    <x v="10"/>
    <x v="4"/>
    <x v="4"/>
    <n v="28.397808484142502"/>
    <n v="25.634437526712599"/>
    <n v="2.7633709574299101"/>
    <n v="0.90269069674961067"/>
    <n v="9.7309303250389625E-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0">
  <r>
    <n v="2017"/>
    <n v="23001"/>
    <s v="Androscoggin County"/>
    <n v="11"/>
    <x v="0"/>
    <n v="1"/>
    <s v="Off-Network"/>
    <n v="12855.6022327431"/>
    <n v="11604.663676153699"/>
    <n v="1250.9385565893899"/>
    <n v="0.90269311900431459"/>
    <n v="9.7306880995684589E-2"/>
  </r>
  <r>
    <n v="2017"/>
    <n v="23001"/>
    <s v="Androscoggin County"/>
    <n v="11"/>
    <x v="0"/>
    <n v="2"/>
    <s v="Rural Restricted Access"/>
    <n v="0"/>
    <n v="0"/>
    <n v="0"/>
    <e v="#DIV/0!"/>
    <e v="#DIV/0!"/>
  </r>
  <r>
    <n v="2017"/>
    <n v="23001"/>
    <s v="Androscoggin County"/>
    <n v="11"/>
    <x v="0"/>
    <n v="3"/>
    <s v="Rural Unrestricted Access"/>
    <n v="113859.953379117"/>
    <n v="102780.253024661"/>
    <n v="11079.700354455599"/>
    <n v="0.9026901028356813"/>
    <n v="9.7309897164315207E-2"/>
  </r>
  <r>
    <n v="2017"/>
    <n v="23001"/>
    <s v="Androscoggin County"/>
    <n v="11"/>
    <x v="0"/>
    <n v="4"/>
    <s v="Urban Restricted Access"/>
    <n v="8082.2475147626601"/>
    <n v="7295.7982878548801"/>
    <n v="786.44922690777605"/>
    <n v="0.90269424124028763"/>
    <n v="9.7305758759711855E-2"/>
  </r>
  <r>
    <n v="2017"/>
    <n v="23001"/>
    <s v="Androscoggin County"/>
    <n v="11"/>
    <x v="0"/>
    <n v="5"/>
    <s v="Urban Unrestricted Access"/>
    <n v="152166.39067397499"/>
    <n v="137359.19279477699"/>
    <n v="14807.1978791979"/>
    <n v="0.90269074653335735"/>
    <n v="9.7309253466641987E-2"/>
  </r>
  <r>
    <n v="2017"/>
    <n v="23001"/>
    <s v="Androscoggin County"/>
    <n v="21"/>
    <x v="1"/>
    <n v="1"/>
    <s v="Off-Network"/>
    <n v="937270.81145630102"/>
    <n v="846071.13522597705"/>
    <n v="91199.676230323996"/>
    <n v="0.90269655779782487"/>
    <n v="9.7303442202175155E-2"/>
  </r>
  <r>
    <n v="2017"/>
    <n v="23001"/>
    <s v="Androscoggin County"/>
    <n v="21"/>
    <x v="1"/>
    <n v="2"/>
    <s v="Rural Restricted Access"/>
    <n v="0"/>
    <n v="0"/>
    <n v="0"/>
    <e v="#DIV/0!"/>
    <e v="#DIV/0!"/>
  </r>
  <r>
    <n v="2017"/>
    <n v="23001"/>
    <s v="Androscoggin County"/>
    <n v="21"/>
    <x v="1"/>
    <n v="3"/>
    <s v="Rural Unrestricted Access"/>
    <n v="4218549.4382793698"/>
    <n v="3808049.0752037"/>
    <n v="410500.36307566799"/>
    <n v="0.90269158413772155"/>
    <n v="9.7308415862277953E-2"/>
  </r>
  <r>
    <n v="2017"/>
    <n v="23001"/>
    <s v="Androscoggin County"/>
    <n v="21"/>
    <x v="1"/>
    <n v="4"/>
    <s v="Urban Restricted Access"/>
    <n v="1123097.1378275501"/>
    <n v="1013806.36985994"/>
    <n v="109290.767967609"/>
    <n v="0.90268805405468722"/>
    <n v="9.7311945945311853E-2"/>
  </r>
  <r>
    <n v="2017"/>
    <n v="23001"/>
    <s v="Androscoggin County"/>
    <n v="21"/>
    <x v="1"/>
    <n v="5"/>
    <s v="Urban Unrestricted Access"/>
    <n v="7118459.0031379098"/>
    <n v="6425776.5471524196"/>
    <n v="692682.45598549396"/>
    <n v="0.90269207764206461"/>
    <n v="9.7307922357935964E-2"/>
  </r>
  <r>
    <n v="2017"/>
    <n v="23001"/>
    <s v="Androscoggin County"/>
    <n v="31"/>
    <x v="2"/>
    <n v="1"/>
    <s v="Off-Network"/>
    <n v="1567715.63794831"/>
    <n v="1415159.22835539"/>
    <n v="152556.40959291501"/>
    <n v="0.90268872370720721"/>
    <n v="9.731127629278967E-2"/>
  </r>
  <r>
    <n v="2017"/>
    <n v="23001"/>
    <s v="Androscoggin County"/>
    <n v="31"/>
    <x v="2"/>
    <n v="2"/>
    <s v="Rural Restricted Access"/>
    <n v="0"/>
    <n v="0"/>
    <n v="0"/>
    <e v="#DIV/0!"/>
    <e v="#DIV/0!"/>
  </r>
  <r>
    <n v="2017"/>
    <n v="23001"/>
    <s v="Androscoggin County"/>
    <n v="31"/>
    <x v="2"/>
    <n v="3"/>
    <s v="Rural Unrestricted Access"/>
    <n v="9407120.3972243499"/>
    <n v="8491732.9345982801"/>
    <n v="915387.46262607502"/>
    <n v="0.90269206473681762"/>
    <n v="9.730793526318296E-2"/>
  </r>
  <r>
    <n v="2017"/>
    <n v="23001"/>
    <s v="Androscoggin County"/>
    <n v="31"/>
    <x v="2"/>
    <n v="4"/>
    <s v="Urban Restricted Access"/>
    <n v="2463978.4792331699"/>
    <n v="2224215.0551513499"/>
    <n v="239763.42408182201"/>
    <n v="0.90269256566054168"/>
    <n v="9.7307434339459112E-2"/>
  </r>
  <r>
    <n v="2017"/>
    <n v="23001"/>
    <s v="Androscoggin County"/>
    <n v="31"/>
    <x v="2"/>
    <n v="5"/>
    <s v="Urban Unrestricted Access"/>
    <n v="12934041.9946918"/>
    <n v="11675454.441072401"/>
    <n v="1258587.5536193701"/>
    <n v="0.90269186120348688"/>
    <n v="9.7308138796510874E-2"/>
  </r>
  <r>
    <n v="2017"/>
    <n v="23001"/>
    <s v="Androscoggin County"/>
    <n v="32"/>
    <x v="3"/>
    <n v="1"/>
    <s v="Off-Network"/>
    <n v="162609.000272751"/>
    <n v="146785.54201815801"/>
    <n v="15823.458254592901"/>
    <n v="0.90269014489941135"/>
    <n v="9.7309855100588163E-2"/>
  </r>
  <r>
    <n v="2017"/>
    <n v="23001"/>
    <s v="Androscoggin County"/>
    <n v="32"/>
    <x v="3"/>
    <n v="2"/>
    <s v="Rural Restricted Access"/>
    <n v="0"/>
    <n v="0"/>
    <n v="0"/>
    <e v="#DIV/0!"/>
    <e v="#DIV/0!"/>
  </r>
  <r>
    <n v="2017"/>
    <n v="23001"/>
    <s v="Androscoggin County"/>
    <n v="32"/>
    <x v="3"/>
    <n v="3"/>
    <s v="Rural Unrestricted Access"/>
    <n v="901719.88708925201"/>
    <n v="813980.40174682497"/>
    <n v="87739.485342427593"/>
    <n v="0.90269762639299245"/>
    <n v="9.7302373607008136E-2"/>
  </r>
  <r>
    <n v="2017"/>
    <n v="23001"/>
    <s v="Androscoggin County"/>
    <n v="32"/>
    <x v="3"/>
    <n v="4"/>
    <s v="Urban Restricted Access"/>
    <n v="232707.157429226"/>
    <n v="210063.09028482399"/>
    <n v="22644.067144401899"/>
    <n v="0.90269286344882271"/>
    <n v="9.7307136551176829E-2"/>
  </r>
  <r>
    <n v="2017"/>
    <n v="23001"/>
    <s v="Androscoggin County"/>
    <n v="32"/>
    <x v="3"/>
    <n v="5"/>
    <s v="Urban Unrestricted Access"/>
    <n v="1245395.6914033999"/>
    <n v="1124204.3247617199"/>
    <n v="121191.36664168"/>
    <n v="0.90268846481626008"/>
    <n v="9.7311535183739875E-2"/>
  </r>
  <r>
    <n v="2017"/>
    <n v="23001"/>
    <s v="Androscoggin County"/>
    <n v="42"/>
    <x v="4"/>
    <n v="1"/>
    <s v="Off-Network"/>
    <n v="33.303836046795197"/>
    <n v="30.063072141653599"/>
    <n v="3.2407639051416601"/>
    <n v="0.9026909722775478"/>
    <n v="9.7309027722454103E-2"/>
  </r>
  <r>
    <n v="2017"/>
    <n v="23001"/>
    <s v="Androscoggin County"/>
    <n v="42"/>
    <x v="4"/>
    <n v="2"/>
    <s v="Rural Restricted Access"/>
    <n v="0"/>
    <n v="0"/>
    <n v="0"/>
    <e v="#DIV/0!"/>
    <e v="#DIV/0!"/>
  </r>
  <r>
    <n v="2017"/>
    <n v="23001"/>
    <s v="Androscoggin County"/>
    <n v="42"/>
    <x v="4"/>
    <n v="3"/>
    <s v="Rural Unrestricted Access"/>
    <n v="1344.2382258416999"/>
    <n v="1213.4298472267301"/>
    <n v="130.80837861497901"/>
    <n v="0.90268958574432467"/>
    <n v="9.7310414255682126E-2"/>
  </r>
  <r>
    <n v="2017"/>
    <n v="23001"/>
    <s v="Androscoggin County"/>
    <n v="42"/>
    <x v="4"/>
    <n v="4"/>
    <s v="Urban Restricted Access"/>
    <n v="373.78570820452398"/>
    <n v="337.41357046975997"/>
    <n v="36.372137734763797"/>
    <n v="0.90269254030744728"/>
    <n v="9.7307459692552209E-2"/>
  </r>
  <r>
    <n v="2017"/>
    <n v="23001"/>
    <s v="Androscoggin County"/>
    <n v="42"/>
    <x v="4"/>
    <n v="5"/>
    <s v="Urban Unrestricted Access"/>
    <n v="1332.3626145703399"/>
    <n v="1202.7140369306801"/>
    <n v="129.648577639656"/>
    <n v="0.90269272327078254"/>
    <n v="9.7307276729214631E-2"/>
  </r>
  <r>
    <n v="2017"/>
    <n v="23001"/>
    <s v="Androscoggin County"/>
    <n v="43"/>
    <x v="5"/>
    <n v="1"/>
    <s v="Off-Network"/>
    <n v="221.40424076391599"/>
    <n v="199.85998655850199"/>
    <n v="21.544254205413999"/>
    <n v="0.90269267593484481"/>
    <n v="9.7307324065155118E-2"/>
  </r>
  <r>
    <n v="2017"/>
    <n v="23001"/>
    <s v="Androscoggin County"/>
    <n v="43"/>
    <x v="5"/>
    <n v="2"/>
    <s v="Rural Restricted Access"/>
    <n v="0"/>
    <n v="0"/>
    <n v="0"/>
    <e v="#DIV/0!"/>
    <e v="#DIV/0!"/>
  </r>
  <r>
    <n v="2017"/>
    <n v="23001"/>
    <s v="Androscoggin County"/>
    <n v="43"/>
    <x v="5"/>
    <n v="3"/>
    <s v="Rural Unrestricted Access"/>
    <n v="1780.3211303611699"/>
    <n v="1607.0799577316"/>
    <n v="173.24117262957"/>
    <n v="0.90269105406032846"/>
    <n v="9.7308945939671529E-2"/>
  </r>
  <r>
    <n v="2017"/>
    <n v="23001"/>
    <s v="Androscoggin County"/>
    <n v="43"/>
    <x v="5"/>
    <n v="4"/>
    <s v="Urban Restricted Access"/>
    <n v="537.09054507520705"/>
    <n v="484.82764376454202"/>
    <n v="52.262901310664702"/>
    <n v="0.90269256871139514"/>
    <n v="9.7307431288604224E-2"/>
  </r>
  <r>
    <n v="2017"/>
    <n v="23001"/>
    <s v="Androscoggin County"/>
    <n v="43"/>
    <x v="5"/>
    <n v="5"/>
    <s v="Urban Unrestricted Access"/>
    <n v="1815.2394760028201"/>
    <n v="1638.60371712101"/>
    <n v="176.635758881812"/>
    <n v="0.90269286162134144"/>
    <n v="9.7307138378659619E-2"/>
  </r>
  <r>
    <n v="2017"/>
    <n v="23001"/>
    <s v="Androscoggin County"/>
    <n v="51"/>
    <x v="6"/>
    <n v="1"/>
    <s v="Off-Network"/>
    <n v="50.559149830387099"/>
    <n v="45.639389316419802"/>
    <n v="4.9197605139673302"/>
    <n v="0.90269297386384417"/>
    <n v="9.7307026136156508E-2"/>
  </r>
  <r>
    <n v="2017"/>
    <n v="23001"/>
    <s v="Androscoggin County"/>
    <n v="51"/>
    <x v="6"/>
    <n v="2"/>
    <s v="Rural Restricted Access"/>
    <n v="0"/>
    <n v="0"/>
    <n v="0"/>
    <e v="#DIV/0!"/>
    <e v="#DIV/0!"/>
  </r>
  <r>
    <n v="2017"/>
    <n v="23001"/>
    <s v="Androscoggin County"/>
    <n v="51"/>
    <x v="6"/>
    <n v="3"/>
    <s v="Rural Unrestricted Access"/>
    <n v="1375.8165558132901"/>
    <n v="1241.94054431068"/>
    <n v="133.87601150261199"/>
    <n v="0.90269341436767958"/>
    <n v="9.7306585632321821E-2"/>
  </r>
  <r>
    <n v="2017"/>
    <n v="23001"/>
    <s v="Androscoggin County"/>
    <n v="51"/>
    <x v="6"/>
    <n v="4"/>
    <s v="Urban Restricted Access"/>
    <n v="278.693100450347"/>
    <n v="251.57450324646101"/>
    <n v="27.118597203885901"/>
    <n v="0.90269369008395117"/>
    <n v="9.7306309916048495E-2"/>
  </r>
  <r>
    <n v="2017"/>
    <n v="23001"/>
    <s v="Androscoggin County"/>
    <n v="51"/>
    <x v="6"/>
    <n v="5"/>
    <s v="Urban Unrestricted Access"/>
    <n v="1946.86645718246"/>
    <n v="1757.4252870703201"/>
    <n v="189.441170112137"/>
    <n v="0.90269431710981218"/>
    <n v="9.7305682890186346E-2"/>
  </r>
  <r>
    <n v="2017"/>
    <n v="23001"/>
    <s v="Androscoggin County"/>
    <n v="52"/>
    <x v="7"/>
    <n v="1"/>
    <s v="Off-Network"/>
    <n v="27127.168684404402"/>
    <n v="24487.529939471799"/>
    <n v="2639.6387449326398"/>
    <n v="0.90269390898689139"/>
    <n v="9.7306091013109913E-2"/>
  </r>
  <r>
    <n v="2017"/>
    <n v="23001"/>
    <s v="Androscoggin County"/>
    <n v="52"/>
    <x v="7"/>
    <n v="2"/>
    <s v="Rural Restricted Access"/>
    <n v="0"/>
    <n v="0"/>
    <n v="0"/>
    <e v="#DIV/0!"/>
    <e v="#DIV/0!"/>
  </r>
  <r>
    <n v="2017"/>
    <n v="23001"/>
    <s v="Androscoggin County"/>
    <n v="52"/>
    <x v="7"/>
    <n v="3"/>
    <s v="Rural Unrestricted Access"/>
    <n v="482898.79082829697"/>
    <n v="435909.11930197501"/>
    <n v="46989.671526321501"/>
    <n v="0.90269250530587897"/>
    <n v="9.7307494694120061E-2"/>
  </r>
  <r>
    <n v="2017"/>
    <n v="23001"/>
    <s v="Androscoggin County"/>
    <n v="52"/>
    <x v="7"/>
    <n v="4"/>
    <s v="Urban Restricted Access"/>
    <n v="101738.058123999"/>
    <n v="91837.653092723805"/>
    <n v="9900.4050312747604"/>
    <n v="0.90268730095861949"/>
    <n v="9.7312699041376266E-2"/>
  </r>
  <r>
    <n v="2017"/>
    <n v="23001"/>
    <s v="Androscoggin County"/>
    <n v="52"/>
    <x v="7"/>
    <n v="5"/>
    <s v="Urban Unrestricted Access"/>
    <n v="669898.33987557504"/>
    <n v="604711.88515061804"/>
    <n v="65186.454724956799"/>
    <n v="0.9026920193039073"/>
    <n v="9.7307980696092394E-2"/>
  </r>
  <r>
    <n v="2017"/>
    <n v="23001"/>
    <s v="Androscoggin County"/>
    <n v="53"/>
    <x v="8"/>
    <n v="1"/>
    <s v="Off-Network"/>
    <n v="283.57070414227201"/>
    <n v="255.977462034767"/>
    <n v="27.593242107505301"/>
    <n v="0.90269360796289788"/>
    <n v="9.7306392037103118E-2"/>
  </r>
  <r>
    <n v="2017"/>
    <n v="23001"/>
    <s v="Androscoggin County"/>
    <n v="53"/>
    <x v="8"/>
    <n v="2"/>
    <s v="Rural Restricted Access"/>
    <n v="0"/>
    <n v="0"/>
    <n v="0"/>
    <e v="#DIV/0!"/>
    <e v="#DIV/0!"/>
  </r>
  <r>
    <n v="2017"/>
    <n v="23001"/>
    <s v="Androscoggin County"/>
    <n v="53"/>
    <x v="8"/>
    <n v="3"/>
    <s v="Rural Unrestricted Access"/>
    <n v="3094.6172965342998"/>
    <n v="2793.48134013754"/>
    <n v="301.13595639675901"/>
    <n v="0.9026904048090193"/>
    <n v="9.7309595190980452E-2"/>
  </r>
  <r>
    <n v="2017"/>
    <n v="23001"/>
    <s v="Androscoggin County"/>
    <n v="53"/>
    <x v="8"/>
    <n v="4"/>
    <s v="Urban Restricted Access"/>
    <n v="663.07576746264397"/>
    <n v="598.55373657308201"/>
    <n v="64.522030889562004"/>
    <n v="0.90269282327046141"/>
    <n v="9.7307176729538702E-2"/>
  </r>
  <r>
    <n v="2017"/>
    <n v="23001"/>
    <s v="Androscoggin County"/>
    <n v="53"/>
    <x v="8"/>
    <n v="5"/>
    <s v="Urban Unrestricted Access"/>
    <n v="4172.7338697949499"/>
    <n v="3766.7004648021202"/>
    <n v="406.03340499283598"/>
    <n v="0.90269367334160178"/>
    <n v="9.7306326658399778E-2"/>
  </r>
  <r>
    <n v="2017"/>
    <n v="23001"/>
    <s v="Androscoggin County"/>
    <n v="54"/>
    <x v="9"/>
    <n v="1"/>
    <s v="Off-Network"/>
    <n v="1577.11154061613"/>
    <n v="1423.6476404417499"/>
    <n v="153.46390017438401"/>
    <n v="0.9026930586568237"/>
    <n v="9.7306941343178729E-2"/>
  </r>
  <r>
    <n v="2017"/>
    <n v="23001"/>
    <s v="Androscoggin County"/>
    <n v="54"/>
    <x v="9"/>
    <n v="2"/>
    <s v="Rural Restricted Access"/>
    <n v="0"/>
    <n v="0"/>
    <n v="0"/>
    <e v="#DIV/0!"/>
    <e v="#DIV/0!"/>
  </r>
  <r>
    <n v="2017"/>
    <n v="23001"/>
    <s v="Androscoggin County"/>
    <n v="54"/>
    <x v="9"/>
    <n v="3"/>
    <s v="Rural Unrestricted Access"/>
    <n v="18765.3213730184"/>
    <n v="16939.322886495502"/>
    <n v="1825.99848652282"/>
    <n v="0.90269292754301567"/>
    <n v="9.730707245698017E-2"/>
  </r>
  <r>
    <n v="2017"/>
    <n v="23001"/>
    <s v="Androscoggin County"/>
    <n v="54"/>
    <x v="9"/>
    <n v="4"/>
    <s v="Urban Restricted Access"/>
    <n v="4266.0856208968498"/>
    <n v="3850.9609141669898"/>
    <n v="415.12470672986001"/>
    <n v="0.90269189518925097"/>
    <n v="9.730810481074903E-2"/>
  </r>
  <r>
    <n v="2017"/>
    <n v="23001"/>
    <s v="Androscoggin County"/>
    <n v="54"/>
    <x v="9"/>
    <n v="5"/>
    <s v="Urban Unrestricted Access"/>
    <n v="25458.932069799801"/>
    <n v="22981.646757128499"/>
    <n v="2477.2853126712698"/>
    <n v="0.90269484572725123"/>
    <n v="9.7305154272747552E-2"/>
  </r>
  <r>
    <n v="2017"/>
    <n v="23001"/>
    <s v="Androscoggin County"/>
    <n v="61"/>
    <x v="10"/>
    <n v="1"/>
    <s v="Off-Network"/>
    <n v="11.9519424375627"/>
    <n v="10.7888689573197"/>
    <n v="1.1630734802429199"/>
    <n v="0.90268749315695507"/>
    <n v="9.7312506843038285E-2"/>
  </r>
  <r>
    <n v="2017"/>
    <n v="23001"/>
    <s v="Androscoggin County"/>
    <n v="61"/>
    <x v="10"/>
    <n v="2"/>
    <s v="Rural Restricted Access"/>
    <n v="0"/>
    <n v="0"/>
    <n v="0"/>
    <e v="#DIV/0!"/>
    <e v="#DIV/0!"/>
  </r>
  <r>
    <n v="2017"/>
    <n v="23001"/>
    <s v="Androscoggin County"/>
    <n v="61"/>
    <x v="10"/>
    <n v="3"/>
    <s v="Rural Unrestricted Access"/>
    <n v="69.985979862505701"/>
    <n v="63.1758169157076"/>
    <n v="6.81016294679812"/>
    <n v="0.90269246840328121"/>
    <n v="9.7307531596719093E-2"/>
  </r>
  <r>
    <n v="2017"/>
    <n v="23001"/>
    <s v="Androscoggin County"/>
    <n v="61"/>
    <x v="10"/>
    <n v="4"/>
    <s v="Urban Restricted Access"/>
    <n v="66.286322101091201"/>
    <n v="59.836177534555603"/>
    <n v="6.4501445665355597"/>
    <n v="0.9026926768285819"/>
    <n v="9.7307323171417562E-2"/>
  </r>
  <r>
    <n v="2017"/>
    <n v="23001"/>
    <s v="Androscoggin County"/>
    <n v="61"/>
    <x v="10"/>
    <n v="5"/>
    <s v="Urban Unrestricted Access"/>
    <n v="74.546029034283904"/>
    <n v="67.292129803501695"/>
    <n v="7.2538992307822099"/>
    <n v="0.90269234559165956"/>
    <n v="9.7307654408340424E-2"/>
  </r>
  <r>
    <n v="2017"/>
    <n v="23003"/>
    <s v="Aroostook County"/>
    <n v="11"/>
    <x v="0"/>
    <n v="1"/>
    <s v="Off-Network"/>
    <n v="8347.1461818079497"/>
    <n v="7534.8993611271198"/>
    <n v="812.24682068083405"/>
    <n v="0.90269167413755524"/>
    <n v="9.7308325862445297E-2"/>
  </r>
  <r>
    <n v="2017"/>
    <n v="23003"/>
    <s v="Aroostook County"/>
    <n v="11"/>
    <x v="0"/>
    <n v="2"/>
    <s v="Rural Restricted Access"/>
    <n v="11743.3601458433"/>
    <n v="10600.633559526799"/>
    <n v="1142.72658631646"/>
    <n v="0.90269168516295717"/>
    <n v="9.7308314837039334E-2"/>
  </r>
  <r>
    <n v="2017"/>
    <n v="23003"/>
    <s v="Aroostook County"/>
    <n v="11"/>
    <x v="0"/>
    <n v="3"/>
    <s v="Rural Unrestricted Access"/>
    <n v="214569.01677647699"/>
    <n v="193689.688536186"/>
    <n v="20879.328240291401"/>
    <n v="0.90269178395853111"/>
    <n v="9.730821604147083E-2"/>
  </r>
  <r>
    <n v="2017"/>
    <n v="23003"/>
    <s v="Aroostook County"/>
    <n v="11"/>
    <x v="0"/>
    <n v="4"/>
    <s v="Urban Restricted Access"/>
    <n v="0"/>
    <n v="0"/>
    <n v="0"/>
    <e v="#DIV/0!"/>
    <e v="#DIV/0!"/>
  </r>
  <r>
    <n v="2017"/>
    <n v="23003"/>
    <s v="Aroostook County"/>
    <n v="11"/>
    <x v="0"/>
    <n v="5"/>
    <s v="Urban Unrestricted Access"/>
    <n v="8266.1508018087206"/>
    <n v="7461.7840024405205"/>
    <n v="804.36679936820201"/>
    <n v="0.9026914922490652"/>
    <n v="9.7308507750935067E-2"/>
  </r>
  <r>
    <n v="2017"/>
    <n v="23003"/>
    <s v="Aroostook County"/>
    <n v="21"/>
    <x v="1"/>
    <n v="1"/>
    <s v="Off-Network"/>
    <n v="579194.98503731994"/>
    <n v="522834.34688861499"/>
    <n v="56360.638148705497"/>
    <n v="0.90269142585018514"/>
    <n v="9.7308574149815794E-2"/>
  </r>
  <r>
    <n v="2017"/>
    <n v="23003"/>
    <s v="Aroostook County"/>
    <n v="21"/>
    <x v="1"/>
    <n v="2"/>
    <s v="Rural Restricted Access"/>
    <n v="598978.67381438997"/>
    <n v="540694.03071535099"/>
    <n v="58284.643099038702"/>
    <n v="0.90269329168620771"/>
    <n v="9.7306708313791818E-2"/>
  </r>
  <r>
    <n v="2017"/>
    <n v="23003"/>
    <s v="Aroostook County"/>
    <n v="21"/>
    <x v="1"/>
    <n v="3"/>
    <s v="Rural Unrestricted Access"/>
    <n v="5187972.1177516105"/>
    <n v="4683141.1841944"/>
    <n v="504830.93355721602"/>
    <n v="0.90269204959104588"/>
    <n v="9.7307950408955207E-2"/>
  </r>
  <r>
    <n v="2017"/>
    <n v="23003"/>
    <s v="Aroostook County"/>
    <n v="21"/>
    <x v="1"/>
    <n v="4"/>
    <s v="Urban Restricted Access"/>
    <n v="0"/>
    <n v="0"/>
    <n v="0"/>
    <e v="#DIV/0!"/>
    <e v="#DIV/0!"/>
  </r>
  <r>
    <n v="2017"/>
    <n v="23003"/>
    <s v="Aroostook County"/>
    <n v="21"/>
    <x v="1"/>
    <n v="5"/>
    <s v="Urban Unrestricted Access"/>
    <n v="696279.40303933702"/>
    <n v="628525.60688258603"/>
    <n v="67753.796156750803"/>
    <n v="0.90269165530245743"/>
    <n v="9.7308344697542321E-2"/>
  </r>
  <r>
    <n v="2017"/>
    <n v="23003"/>
    <s v="Aroostook County"/>
    <n v="31"/>
    <x v="2"/>
    <n v="1"/>
    <s v="Off-Network"/>
    <n v="1242949.72033188"/>
    <n v="1122001.2254416"/>
    <n v="120948.49489028699"/>
    <n v="0.90269236726809388"/>
    <n v="9.7307632731911745E-2"/>
  </r>
  <r>
    <n v="2017"/>
    <n v="23003"/>
    <s v="Aroostook County"/>
    <n v="31"/>
    <x v="2"/>
    <n v="2"/>
    <s v="Rural Restricted Access"/>
    <n v="1235519.0289042799"/>
    <n v="1115294.7319229899"/>
    <n v="120224.29698128899"/>
    <n v="0.90269328584286479"/>
    <n v="9.7306714157134364E-2"/>
  </r>
  <r>
    <n v="2017"/>
    <n v="23003"/>
    <s v="Aroostook County"/>
    <n v="31"/>
    <x v="2"/>
    <n v="3"/>
    <s v="Rural Unrestricted Access"/>
    <n v="13867643.8495408"/>
    <n v="12518220.9273182"/>
    <n v="1349422.9222226001"/>
    <n v="0.90269270419233594"/>
    <n v="9.730729580766409E-2"/>
  </r>
  <r>
    <n v="2017"/>
    <n v="23003"/>
    <s v="Aroostook County"/>
    <n v="31"/>
    <x v="2"/>
    <n v="4"/>
    <s v="Urban Restricted Access"/>
    <n v="0"/>
    <n v="0"/>
    <n v="0"/>
    <e v="#DIV/0!"/>
    <e v="#DIV/0!"/>
  </r>
  <r>
    <n v="2017"/>
    <n v="23003"/>
    <s v="Aroostook County"/>
    <n v="31"/>
    <x v="2"/>
    <n v="5"/>
    <s v="Urban Unrestricted Access"/>
    <n v="1517573.23098221"/>
    <n v="1369906.59636447"/>
    <n v="147666.634617737"/>
    <n v="0.90269554601845037"/>
    <n v="9.730445398154762E-2"/>
  </r>
  <r>
    <n v="2017"/>
    <n v="23003"/>
    <s v="Aroostook County"/>
    <n v="32"/>
    <x v="3"/>
    <n v="1"/>
    <s v="Off-Network"/>
    <n v="188133.97356148201"/>
    <n v="169826.55906211201"/>
    <n v="18307.414499369701"/>
    <n v="0.9026894815816604"/>
    <n v="9.731051841833796E-2"/>
  </r>
  <r>
    <n v="2017"/>
    <n v="23003"/>
    <s v="Aroostook County"/>
    <n v="32"/>
    <x v="3"/>
    <n v="2"/>
    <s v="Rural Restricted Access"/>
    <n v="167290.92627895501"/>
    <n v="151012.73883864499"/>
    <n v="16278.187440309601"/>
    <n v="0.90269533559060822"/>
    <n v="9.7304664409389285E-2"/>
  </r>
  <r>
    <n v="2017"/>
    <n v="23003"/>
    <s v="Aroostook County"/>
    <n v="32"/>
    <x v="3"/>
    <n v="3"/>
    <s v="Rural Unrestricted Access"/>
    <n v="1892329.7366706301"/>
    <n v="1708187.6371915301"/>
    <n v="184142.09947910401"/>
    <n v="0.90269026802745278"/>
    <n v="9.7309731972549413E-2"/>
  </r>
  <r>
    <n v="2017"/>
    <n v="23003"/>
    <s v="Aroostook County"/>
    <n v="32"/>
    <x v="3"/>
    <n v="4"/>
    <s v="Urban Restricted Access"/>
    <n v="0"/>
    <n v="0"/>
    <n v="0"/>
    <e v="#DIV/0!"/>
    <e v="#DIV/0!"/>
  </r>
  <r>
    <n v="2017"/>
    <n v="23003"/>
    <s v="Aroostook County"/>
    <n v="32"/>
    <x v="3"/>
    <n v="5"/>
    <s v="Urban Unrestricted Access"/>
    <n v="208389.14434854401"/>
    <n v="188110.663493167"/>
    <n v="20278.4808553773"/>
    <n v="0.90268936072092132"/>
    <n v="9.731063927908E-2"/>
  </r>
  <r>
    <n v="2017"/>
    <n v="23003"/>
    <s v="Aroostook County"/>
    <n v="42"/>
    <x v="4"/>
    <n v="1"/>
    <s v="Off-Network"/>
    <n v="13.765334783687299"/>
    <n v="12.425804150691"/>
    <n v="1.3395306329963901"/>
    <n v="0.90268811808458749"/>
    <n v="9.7311881915419132E-2"/>
  </r>
  <r>
    <n v="2017"/>
    <n v="23003"/>
    <s v="Aroostook County"/>
    <n v="42"/>
    <x v="4"/>
    <n v="2"/>
    <s v="Rural Restricted Access"/>
    <n v="219.71736416287001"/>
    <n v="198.33725614606399"/>
    <n v="21.380108016806101"/>
    <n v="0.90269267930522967"/>
    <n v="9.730732069477066E-2"/>
  </r>
  <r>
    <n v="2017"/>
    <n v="23003"/>
    <s v="Aroostook County"/>
    <n v="42"/>
    <x v="4"/>
    <n v="3"/>
    <s v="Rural Unrestricted Access"/>
    <n v="1461.5351902954501"/>
    <n v="1319.30820867031"/>
    <n v="142.226981625143"/>
    <n v="0.90268658423723014"/>
    <n v="9.7313415762771846E-2"/>
  </r>
  <r>
    <n v="2017"/>
    <n v="23003"/>
    <s v="Aroostook County"/>
    <n v="42"/>
    <x v="4"/>
    <n v="4"/>
    <s v="Urban Restricted Access"/>
    <n v="0"/>
    <n v="0"/>
    <n v="0"/>
    <e v="#DIV/0!"/>
    <e v="#DIV/0!"/>
  </r>
  <r>
    <n v="2017"/>
    <n v="23003"/>
    <s v="Aroostook County"/>
    <n v="42"/>
    <x v="4"/>
    <n v="5"/>
    <s v="Urban Unrestricted Access"/>
    <n v="135.96056716772401"/>
    <n v="122.730451316559"/>
    <n v="13.230115851164401"/>
    <n v="0.90269152205842118"/>
    <n v="9.7308477941574281E-2"/>
  </r>
  <r>
    <n v="2017"/>
    <n v="23003"/>
    <s v="Aroostook County"/>
    <n v="43"/>
    <x v="5"/>
    <n v="1"/>
    <s v="Off-Network"/>
    <n v="214.68625470025"/>
    <n v="193.79498372428"/>
    <n v="20.891270975969899"/>
    <n v="0.90268929417424093"/>
    <n v="9.7310705825758542E-2"/>
  </r>
  <r>
    <n v="2017"/>
    <n v="23003"/>
    <s v="Aroostook County"/>
    <n v="43"/>
    <x v="5"/>
    <n v="2"/>
    <s v="Rural Restricted Access"/>
    <n v="732.57002279594406"/>
    <n v="661.28455982464402"/>
    <n v="71.285462971300703"/>
    <n v="0.90269126397060273"/>
    <n v="9.7308736029398143E-2"/>
  </r>
  <r>
    <n v="2017"/>
    <n v="23003"/>
    <s v="Aroostook County"/>
    <n v="43"/>
    <x v="5"/>
    <n v="3"/>
    <s v="Rural Unrestricted Access"/>
    <n v="4808.3236699201498"/>
    <n v="4340.4377454673804"/>
    <n v="467.88592445276799"/>
    <n v="0.90269250645921273"/>
    <n v="9.7307493540786952E-2"/>
  </r>
  <r>
    <n v="2017"/>
    <n v="23003"/>
    <s v="Aroostook County"/>
    <n v="43"/>
    <x v="5"/>
    <n v="4"/>
    <s v="Urban Restricted Access"/>
    <n v="0"/>
    <n v="0"/>
    <n v="0"/>
    <e v="#DIV/0!"/>
    <e v="#DIV/0!"/>
  </r>
  <r>
    <n v="2017"/>
    <n v="23003"/>
    <s v="Aroostook County"/>
    <n v="43"/>
    <x v="5"/>
    <n v="5"/>
    <s v="Urban Unrestricted Access"/>
    <n v="454.82157324218298"/>
    <n v="410.56375756473"/>
    <n v="44.257815677452797"/>
    <n v="0.90269191638830504"/>
    <n v="9.7308083611694546E-2"/>
  </r>
  <r>
    <n v="2017"/>
    <n v="23003"/>
    <s v="Aroostook County"/>
    <n v="51"/>
    <x v="6"/>
    <n v="1"/>
    <s v="Off-Network"/>
    <n v="149.070972111055"/>
    <n v="134.56563045834099"/>
    <n v="14.505341652714201"/>
    <n v="0.90269506230959706"/>
    <n v="9.7304937690404283E-2"/>
  </r>
  <r>
    <n v="2017"/>
    <n v="23003"/>
    <s v="Aroostook County"/>
    <n v="51"/>
    <x v="6"/>
    <n v="2"/>
    <s v="Rural Restricted Access"/>
    <n v="429.56565677131903"/>
    <n v="387.76572941637801"/>
    <n v="41.799927354940898"/>
    <n v="0.90269257633602362"/>
    <n v="9.7307423663976128E-2"/>
  </r>
  <r>
    <n v="2017"/>
    <n v="23003"/>
    <s v="Aroostook County"/>
    <n v="51"/>
    <x v="6"/>
    <n v="3"/>
    <s v="Rural Unrestricted Access"/>
    <n v="4780.8950563871404"/>
    <n v="4315.6771770055502"/>
    <n v="465.21787938158701"/>
    <n v="0.90269230470556505"/>
    <n v="9.7307695294434268E-2"/>
  </r>
  <r>
    <n v="2017"/>
    <n v="23003"/>
    <s v="Aroostook County"/>
    <n v="51"/>
    <x v="6"/>
    <n v="4"/>
    <s v="Urban Restricted Access"/>
    <n v="0"/>
    <n v="0"/>
    <n v="0"/>
    <e v="#DIV/0!"/>
    <e v="#DIV/0!"/>
  </r>
  <r>
    <n v="2017"/>
    <n v="23003"/>
    <s v="Aroostook County"/>
    <n v="51"/>
    <x v="6"/>
    <n v="5"/>
    <s v="Urban Unrestricted Access"/>
    <n v="547.40326517570304"/>
    <n v="494.136548355049"/>
    <n v="53.2667168206534"/>
    <n v="0.90269200019558393"/>
    <n v="9.7307999804414916E-2"/>
  </r>
  <r>
    <n v="2017"/>
    <n v="23003"/>
    <s v="Aroostook County"/>
    <n v="52"/>
    <x v="7"/>
    <n v="1"/>
    <s v="Off-Network"/>
    <n v="38772.605643556999"/>
    <n v="34999.715540999503"/>
    <n v="3772.8901025574501"/>
    <n v="0.90269186091741416"/>
    <n v="9.7308139082584622E-2"/>
  </r>
  <r>
    <n v="2017"/>
    <n v="23003"/>
    <s v="Aroostook County"/>
    <n v="52"/>
    <x v="7"/>
    <n v="2"/>
    <s v="Rural Restricted Access"/>
    <n v="75212.682667017405"/>
    <n v="67893.851305310396"/>
    <n v="7318.8313617069398"/>
    <n v="0.90269152618702575"/>
    <n v="9.7308473812973376E-2"/>
  </r>
  <r>
    <n v="2017"/>
    <n v="23003"/>
    <s v="Aroostook County"/>
    <n v="52"/>
    <x v="7"/>
    <n v="3"/>
    <s v="Rural Unrestricted Access"/>
    <n v="904486.36471496802"/>
    <n v="816475.08774166997"/>
    <n v="88011.276973297601"/>
    <n v="0.90269474432482666"/>
    <n v="9.7305255675172855E-2"/>
  </r>
  <r>
    <n v="2017"/>
    <n v="23003"/>
    <s v="Aroostook County"/>
    <n v="52"/>
    <x v="7"/>
    <n v="4"/>
    <s v="Urban Restricted Access"/>
    <n v="0"/>
    <n v="0"/>
    <n v="0"/>
    <e v="#DIV/0!"/>
    <e v="#DIV/0!"/>
  </r>
  <r>
    <n v="2017"/>
    <n v="23003"/>
    <s v="Aroostook County"/>
    <n v="52"/>
    <x v="7"/>
    <n v="5"/>
    <s v="Urban Unrestricted Access"/>
    <n v="101637.688966236"/>
    <n v="91747.7472013511"/>
    <n v="9889.9417648851995"/>
    <n v="0.90269414952783567"/>
    <n v="9.7305850472167207E-2"/>
  </r>
  <r>
    <n v="2017"/>
    <n v="23003"/>
    <s v="Aroostook County"/>
    <n v="53"/>
    <x v="8"/>
    <n v="1"/>
    <s v="Off-Network"/>
    <n v="61.250573727818001"/>
    <n v="55.290422271934503"/>
    <n v="5.9601514558834596"/>
    <n v="0.90269231628149482"/>
    <n v="9.7307683718504567E-2"/>
  </r>
  <r>
    <n v="2017"/>
    <n v="23003"/>
    <s v="Aroostook County"/>
    <n v="53"/>
    <x v="8"/>
    <n v="2"/>
    <s v="Rural Restricted Access"/>
    <n v="108.85077331231"/>
    <n v="98.2590396404957"/>
    <n v="10.5917336718142"/>
    <n v="0.90269491571341487"/>
    <n v="9.7305084286584256E-2"/>
  </r>
  <r>
    <n v="2017"/>
    <n v="23003"/>
    <s v="Aroostook County"/>
    <n v="53"/>
    <x v="8"/>
    <n v="3"/>
    <s v="Rural Unrestricted Access"/>
    <n v="1319.03628942207"/>
    <n v="1190.6779869685399"/>
    <n v="128.358302453536"/>
    <n v="0.90268781573115797"/>
    <n v="9.7312184268846483E-2"/>
  </r>
  <r>
    <n v="2017"/>
    <n v="23003"/>
    <s v="Aroostook County"/>
    <n v="53"/>
    <x v="8"/>
    <n v="4"/>
    <s v="Urban Restricted Access"/>
    <n v="0"/>
    <n v="0"/>
    <n v="0"/>
    <e v="#DIV/0!"/>
    <e v="#DIV/0!"/>
  </r>
  <r>
    <n v="2017"/>
    <n v="23003"/>
    <s v="Aroostook County"/>
    <n v="53"/>
    <x v="8"/>
    <n v="5"/>
    <s v="Urban Unrestricted Access"/>
    <n v="143.34318261220201"/>
    <n v="129.39482675993301"/>
    <n v="13.9483558522693"/>
    <n v="0.90269257596990415"/>
    <n v="9.7307424030097914E-2"/>
  </r>
  <r>
    <n v="2017"/>
    <n v="23003"/>
    <s v="Aroostook County"/>
    <n v="54"/>
    <x v="9"/>
    <n v="1"/>
    <s v="Off-Network"/>
    <n v="1106.01751224196"/>
    <n v="998.392774248931"/>
    <n v="107.62473799302801"/>
    <n v="0.90269165107985716"/>
    <n v="9.7308348920141938E-2"/>
  </r>
  <r>
    <n v="2017"/>
    <n v="23003"/>
    <s v="Aroostook County"/>
    <n v="54"/>
    <x v="9"/>
    <n v="2"/>
    <s v="Rural Restricted Access"/>
    <n v="2564.0018272922098"/>
    <n v="2314.5097287570002"/>
    <n v="249.492098535206"/>
    <n v="0.90269425868596465"/>
    <n v="9.7305741314033897E-2"/>
  </r>
  <r>
    <n v="2017"/>
    <n v="23003"/>
    <s v="Aroostook County"/>
    <n v="54"/>
    <x v="9"/>
    <n v="3"/>
    <s v="Rural Unrestricted Access"/>
    <n v="27786.231372433202"/>
    <n v="25082.366755905201"/>
    <n v="2703.8646165280402"/>
    <n v="0.90269048795114715"/>
    <n v="9.7309512048854241E-2"/>
  </r>
  <r>
    <n v="2017"/>
    <n v="23003"/>
    <s v="Aroostook County"/>
    <n v="54"/>
    <x v="9"/>
    <n v="4"/>
    <s v="Urban Restricted Access"/>
    <n v="0"/>
    <n v="0"/>
    <n v="0"/>
    <e v="#DIV/0!"/>
    <e v="#DIV/0!"/>
  </r>
  <r>
    <n v="2017"/>
    <n v="23003"/>
    <s v="Aroostook County"/>
    <n v="54"/>
    <x v="9"/>
    <n v="5"/>
    <s v="Urban Unrestricted Access"/>
    <n v="3027.8844581969101"/>
    <n v="2733.2524925476901"/>
    <n v="294.63196564921901"/>
    <n v="0.90269378844638215"/>
    <n v="9.7306211553617489E-2"/>
  </r>
  <r>
    <n v="2017"/>
    <n v="23003"/>
    <s v="Aroostook County"/>
    <n v="61"/>
    <x v="10"/>
    <n v="1"/>
    <s v="Off-Network"/>
    <n v="43.5337305061799"/>
    <n v="39.297541133808203"/>
    <n v="4.2361893723716602"/>
    <n v="0.90269179040904057"/>
    <n v="9.7308209590958553E-2"/>
  </r>
  <r>
    <n v="2017"/>
    <n v="23003"/>
    <s v="Aroostook County"/>
    <n v="61"/>
    <x v="10"/>
    <n v="2"/>
    <s v="Rural Restricted Access"/>
    <n v="236.99688462568699"/>
    <n v="213.934713354747"/>
    <n v="23.062171270939398"/>
    <n v="0.90268998131614941"/>
    <n v="9.7310018683848115E-2"/>
  </r>
  <r>
    <n v="2017"/>
    <n v="23003"/>
    <s v="Aroostook County"/>
    <n v="61"/>
    <x v="10"/>
    <n v="3"/>
    <s v="Rural Unrestricted Access"/>
    <n v="544.26651813605702"/>
    <n v="491.304917758302"/>
    <n v="52.961600377754998"/>
    <n v="0.90269179048688875"/>
    <n v="9.7308209513111241E-2"/>
  </r>
  <r>
    <n v="2017"/>
    <n v="23003"/>
    <s v="Aroostook County"/>
    <n v="61"/>
    <x v="10"/>
    <n v="4"/>
    <s v="Urban Restricted Access"/>
    <n v="0"/>
    <n v="0"/>
    <n v="0"/>
    <e v="#DIV/0!"/>
    <e v="#DIV/0!"/>
  </r>
  <r>
    <n v="2017"/>
    <n v="23003"/>
    <s v="Aroostook County"/>
    <n v="61"/>
    <x v="10"/>
    <n v="5"/>
    <s v="Urban Unrestricted Access"/>
    <n v="25.630318732466101"/>
    <n v="23.136268691029802"/>
    <n v="2.4940500414362399"/>
    <n v="0.90269141529336239"/>
    <n v="9.7308584706635337E-2"/>
  </r>
  <r>
    <n v="2017"/>
    <n v="23005"/>
    <s v="Cumberland County"/>
    <n v="11"/>
    <x v="0"/>
    <n v="1"/>
    <s v="Off-Network"/>
    <n v="29291.937426527002"/>
    <n v="26441.646637901998"/>
    <n v="2850.29078862507"/>
    <n v="0.90269367481156237"/>
    <n v="9.7306325188439902E-2"/>
  </r>
  <r>
    <n v="2017"/>
    <n v="23005"/>
    <s v="Cumberland County"/>
    <n v="11"/>
    <x v="0"/>
    <n v="2"/>
    <s v="Rural Restricted Access"/>
    <n v="76879.738468001306"/>
    <n v="69398.681535772805"/>
    <n v="7481.0569322285201"/>
    <n v="0.90269143624438519"/>
    <n v="9.7308563755615099E-2"/>
  </r>
  <r>
    <n v="2017"/>
    <n v="23005"/>
    <s v="Cumberland County"/>
    <n v="11"/>
    <x v="0"/>
    <n v="3"/>
    <s v="Rural Unrestricted Access"/>
    <n v="359405.92861890601"/>
    <n v="324433.10366670898"/>
    <n v="34972.824952196803"/>
    <n v="0.90269268766214406"/>
    <n v="9.7307312337855265E-2"/>
  </r>
  <r>
    <n v="2017"/>
    <n v="23005"/>
    <s v="Cumberland County"/>
    <n v="11"/>
    <x v="0"/>
    <n v="4"/>
    <s v="Urban Restricted Access"/>
    <n v="105104.220381386"/>
    <n v="94876.634213717698"/>
    <n v="10227.5861676685"/>
    <n v="0.90269100393346713"/>
    <n v="9.7308996066534828E-2"/>
  </r>
  <r>
    <n v="2017"/>
    <n v="23005"/>
    <s v="Cumberland County"/>
    <n v="11"/>
    <x v="0"/>
    <n v="5"/>
    <s v="Urban Unrestricted Access"/>
    <n v="468524.07187248103"/>
    <n v="422933.51227683597"/>
    <n v="45590.559595645696"/>
    <n v="0.90269323961639791"/>
    <n v="9.7306760383603419E-2"/>
  </r>
  <r>
    <n v="2017"/>
    <n v="23005"/>
    <s v="Cumberland County"/>
    <n v="21"/>
    <x v="1"/>
    <n v="1"/>
    <s v="Off-Network"/>
    <n v="2812267.89105119"/>
    <n v="2538610.2875407501"/>
    <n v="273657.603510438"/>
    <n v="0.90269148811134414"/>
    <n v="9.7308511888655191E-2"/>
  </r>
  <r>
    <n v="2017"/>
    <n v="23005"/>
    <s v="Cumberland County"/>
    <n v="21"/>
    <x v="1"/>
    <n v="2"/>
    <s v="Rural Restricted Access"/>
    <n v="5164220.8952088803"/>
    <n v="4661701.4639724595"/>
    <n v="502519.43123642402"/>
    <n v="0.90269211146590678"/>
    <n v="9.7307888534093834E-2"/>
  </r>
  <r>
    <n v="2017"/>
    <n v="23005"/>
    <s v="Cumberland County"/>
    <n v="21"/>
    <x v="1"/>
    <n v="3"/>
    <s v="Rural Unrestricted Access"/>
    <n v="9436809.4254027698"/>
    <n v="8518542.7094130106"/>
    <n v="918266.71598975197"/>
    <n v="0.90269309524065466"/>
    <n v="9.7306904759344517E-2"/>
  </r>
  <r>
    <n v="2017"/>
    <n v="23005"/>
    <s v="Cumberland County"/>
    <n v="21"/>
    <x v="1"/>
    <n v="4"/>
    <s v="Urban Restricted Access"/>
    <n v="9885940.32043132"/>
    <n v="8924010.1798739899"/>
    <n v="961930.14055733196"/>
    <n v="0.90269715278684171"/>
    <n v="9.7302847213158503E-2"/>
  </r>
  <r>
    <n v="2017"/>
    <n v="23005"/>
    <s v="Cumberland County"/>
    <n v="21"/>
    <x v="1"/>
    <n v="5"/>
    <s v="Urban Unrestricted Access"/>
    <n v="18997182.561832201"/>
    <n v="17148617.321907301"/>
    <n v="1848565.23992489"/>
    <n v="0.90269266329845632"/>
    <n v="9.7307336701543151E-2"/>
  </r>
  <r>
    <n v="2017"/>
    <n v="23005"/>
    <s v="Cumberland County"/>
    <n v="31"/>
    <x v="2"/>
    <n v="1"/>
    <s v="Off-Network"/>
    <n v="4161431.7965679499"/>
    <n v="3756486.8315569898"/>
    <n v="404944.96501095803"/>
    <n v="0.90269095234363095"/>
    <n v="9.7309047656368552E-2"/>
  </r>
  <r>
    <n v="2017"/>
    <n v="23005"/>
    <s v="Cumberland County"/>
    <n v="31"/>
    <x v="2"/>
    <n v="2"/>
    <s v="Rural Restricted Access"/>
    <n v="8829786.8805162907"/>
    <n v="7970546.0524218399"/>
    <n v="859240.82809444598"/>
    <n v="0.90268838424736597"/>
    <n v="9.7311615752633529E-2"/>
  </r>
  <r>
    <n v="2017"/>
    <n v="23005"/>
    <s v="Cumberland County"/>
    <n v="31"/>
    <x v="2"/>
    <n v="3"/>
    <s v="Rural Unrestricted Access"/>
    <n v="21450238.515073601"/>
    <n v="19362975.127527099"/>
    <n v="2087263.38754652"/>
    <n v="0.90269276558021805"/>
    <n v="9.730723441978277E-2"/>
  </r>
  <r>
    <n v="2017"/>
    <n v="23005"/>
    <s v="Cumberland County"/>
    <n v="31"/>
    <x v="2"/>
    <n v="4"/>
    <s v="Urban Restricted Access"/>
    <n v="14669416.2980181"/>
    <n v="13242003.8510176"/>
    <n v="1427412.44700045"/>
    <n v="0.9026946663724208"/>
    <n v="9.730533362757586E-2"/>
  </r>
  <r>
    <n v="2017"/>
    <n v="23005"/>
    <s v="Cumberland County"/>
    <n v="31"/>
    <x v="2"/>
    <n v="5"/>
    <s v="Urban Unrestricted Access"/>
    <n v="32777530.5472688"/>
    <n v="29588028.850751899"/>
    <n v="3189501.6965168701"/>
    <n v="0.90269243462629711"/>
    <n v="9.7307565373701901E-2"/>
  </r>
  <r>
    <n v="2017"/>
    <n v="23005"/>
    <s v="Cumberland County"/>
    <n v="32"/>
    <x v="3"/>
    <n v="1"/>
    <s v="Off-Network"/>
    <n v="633240.82445823995"/>
    <n v="571621.65734755702"/>
    <n v="61619.1671106832"/>
    <n v="0.90269236484650162"/>
    <n v="9.7307635153498814E-2"/>
  </r>
  <r>
    <n v="2017"/>
    <n v="23005"/>
    <s v="Cumberland County"/>
    <n v="32"/>
    <x v="3"/>
    <n v="2"/>
    <s v="Rural Restricted Access"/>
    <n v="1226966.5645369701"/>
    <n v="1107567.68504285"/>
    <n v="119398.879494124"/>
    <n v="0.90268774802418628"/>
    <n v="9.7312251975816874E-2"/>
  </r>
  <r>
    <n v="2017"/>
    <n v="23005"/>
    <s v="Cumberland County"/>
    <n v="32"/>
    <x v="3"/>
    <n v="3"/>
    <s v="Rural Unrestricted Access"/>
    <n v="3012390.4966163002"/>
    <n v="2719264.4317908799"/>
    <n v="293126.06482542399"/>
    <n v="0.90269320489668348"/>
    <n v="9.7306795103317772E-2"/>
  </r>
  <r>
    <n v="2017"/>
    <n v="23005"/>
    <s v="Cumberland County"/>
    <n v="32"/>
    <x v="3"/>
    <n v="4"/>
    <s v="Urban Restricted Access"/>
    <n v="2022615.65095244"/>
    <n v="1825794.2626628301"/>
    <n v="196821.38828960599"/>
    <n v="0.9026896740382051"/>
    <n v="9.7310325961792968E-2"/>
  </r>
  <r>
    <n v="2017"/>
    <n v="23005"/>
    <s v="Cumberland County"/>
    <n v="32"/>
    <x v="3"/>
    <n v="5"/>
    <s v="Urban Unrestricted Access"/>
    <n v="4621864.7648235103"/>
    <n v="4172119.33748397"/>
    <n v="449745.42733953602"/>
    <n v="0.90269178129950878"/>
    <n v="9.7308218700490237E-2"/>
  </r>
  <r>
    <n v="2017"/>
    <n v="23005"/>
    <s v="Cumberland County"/>
    <n v="42"/>
    <x v="4"/>
    <n v="1"/>
    <s v="Off-Network"/>
    <n v="81.685228185231693"/>
    <n v="73.736681292654296"/>
    <n v="7.9485468925773999"/>
    <n v="0.90269297069779797"/>
    <n v="9.7307029302202031E-2"/>
  </r>
  <r>
    <n v="2017"/>
    <n v="23005"/>
    <s v="Cumberland County"/>
    <n v="42"/>
    <x v="4"/>
    <n v="2"/>
    <s v="Rural Restricted Access"/>
    <n v="2582.3634790945998"/>
    <n v="2331.0815714370501"/>
    <n v="251.28190765754701"/>
    <n v="0.90269305243363673"/>
    <n v="9.730694756636224E-2"/>
  </r>
  <r>
    <n v="2017"/>
    <n v="23005"/>
    <s v="Cumberland County"/>
    <n v="42"/>
    <x v="4"/>
    <n v="3"/>
    <s v="Rural Unrestricted Access"/>
    <n v="3308.3361275038501"/>
    <n v="2986.40642361557"/>
    <n v="321.929703888284"/>
    <n v="0.90269135556936986"/>
    <n v="9.730864443063135E-2"/>
  </r>
  <r>
    <n v="2017"/>
    <n v="23005"/>
    <s v="Cumberland County"/>
    <n v="42"/>
    <x v="4"/>
    <n v="4"/>
    <s v="Urban Restricted Access"/>
    <n v="3670.8121715366601"/>
    <n v="3313.6152704330302"/>
    <n v="357.19690110362598"/>
    <n v="0.90269267823798738"/>
    <n v="9.7307321762011512E-2"/>
  </r>
  <r>
    <n v="2017"/>
    <n v="23005"/>
    <s v="Cumberland County"/>
    <n v="42"/>
    <x v="4"/>
    <n v="5"/>
    <s v="Urban Unrestricted Access"/>
    <n v="5125.8697556840998"/>
    <n v="4627.0836459790498"/>
    <n v="498.78610970505002"/>
    <n v="0.90269239495366738"/>
    <n v="9.7307605046332651E-2"/>
  </r>
  <r>
    <n v="2017"/>
    <n v="23005"/>
    <s v="Cumberland County"/>
    <n v="43"/>
    <x v="5"/>
    <n v="1"/>
    <s v="Off-Network"/>
    <n v="389.38341269609799"/>
    <n v="351.49315704391802"/>
    <n v="37.890255652180301"/>
    <n v="0.90269165450621758"/>
    <n v="9.7308345493783283E-2"/>
  </r>
  <r>
    <n v="2017"/>
    <n v="23005"/>
    <s v="Cumberland County"/>
    <n v="43"/>
    <x v="5"/>
    <n v="2"/>
    <s v="Rural Restricted Access"/>
    <n v="2621.4737130898502"/>
    <n v="2366.3878579679999"/>
    <n v="255.085855121853"/>
    <n v="0.90269372000637438"/>
    <n v="9.7306279993626621E-2"/>
  </r>
  <r>
    <n v="2017"/>
    <n v="23005"/>
    <s v="Cumberland County"/>
    <n v="43"/>
    <x v="5"/>
    <n v="3"/>
    <s v="Rural Unrestricted Access"/>
    <n v="3248.4351394006999"/>
    <n v="2932.3332947142999"/>
    <n v="316.10184468640102"/>
    <n v="0.90269104010963341"/>
    <n v="9.7308959890366878E-2"/>
  </r>
  <r>
    <n v="2017"/>
    <n v="23005"/>
    <s v="Cumberland County"/>
    <n v="43"/>
    <x v="5"/>
    <n v="4"/>
    <s v="Urban Restricted Access"/>
    <n v="4004.6872227987301"/>
    <n v="3615.0024972778801"/>
    <n v="389.68472552085501"/>
    <n v="0.90269284370015956"/>
    <n v="9.7307156299841699E-2"/>
  </r>
  <r>
    <n v="2017"/>
    <n v="23005"/>
    <s v="Cumberland County"/>
    <n v="43"/>
    <x v="5"/>
    <n v="5"/>
    <s v="Urban Unrestricted Access"/>
    <n v="5187.55039860135"/>
    <n v="4682.7605015912904"/>
    <n v="504.78989701006401"/>
    <n v="0.90269204957581528"/>
    <n v="9.7307950424185524E-2"/>
  </r>
  <r>
    <n v="2017"/>
    <n v="23005"/>
    <s v="Cumberland County"/>
    <n v="51"/>
    <x v="6"/>
    <n v="1"/>
    <s v="Off-Network"/>
    <n v="114.781831441588"/>
    <n v="103.612085010605"/>
    <n v="11.1697464309837"/>
    <n v="0.90268715622761919"/>
    <n v="9.7312843772386914E-2"/>
  </r>
  <r>
    <n v="2017"/>
    <n v="23005"/>
    <s v="Cumberland County"/>
    <n v="51"/>
    <x v="6"/>
    <n v="2"/>
    <s v="Rural Restricted Access"/>
    <n v="786.92456063485497"/>
    <n v="710.35049755054195"/>
    <n v="76.574063084312996"/>
    <n v="0.90269198991255717"/>
    <n v="9.7308010087442845E-2"/>
  </r>
  <r>
    <n v="2017"/>
    <n v="23005"/>
    <s v="Cumberland County"/>
    <n v="51"/>
    <x v="6"/>
    <n v="3"/>
    <s v="Rural Unrestricted Access"/>
    <n v="2203.1873567114299"/>
    <n v="1988.7993134624101"/>
    <n v="214.38804324901599"/>
    <n v="0.90269186930655576"/>
    <n v="9.7308130693442532E-2"/>
  </r>
  <r>
    <n v="2017"/>
    <n v="23005"/>
    <s v="Cumberland County"/>
    <n v="51"/>
    <x v="6"/>
    <n v="4"/>
    <s v="Urban Restricted Access"/>
    <n v="1320.57978151203"/>
    <n v="1192.0792229331801"/>
    <n v="128.50055857885599"/>
    <n v="0.90269383162013883"/>
    <n v="9.7306168379865804E-2"/>
  </r>
  <r>
    <n v="2017"/>
    <n v="23005"/>
    <s v="Cumberland County"/>
    <n v="51"/>
    <x v="6"/>
    <n v="5"/>
    <s v="Urban Unrestricted Access"/>
    <n v="3422.9425237789301"/>
    <n v="3089.8629957329899"/>
    <n v="333.07952804594402"/>
    <n v="0.90269204763677413"/>
    <n v="9.7307952363226966E-2"/>
  </r>
  <r>
    <n v="2017"/>
    <n v="23005"/>
    <s v="Cumberland County"/>
    <n v="52"/>
    <x v="7"/>
    <n v="1"/>
    <s v="Off-Network"/>
    <n v="65257.580405943103"/>
    <n v="58907.554971863799"/>
    <n v="6350.0254340793199"/>
    <n v="0.90269290717525597"/>
    <n v="9.7307092824744298E-2"/>
  </r>
  <r>
    <n v="2017"/>
    <n v="23005"/>
    <s v="Cumberland County"/>
    <n v="52"/>
    <x v="7"/>
    <n v="2"/>
    <s v="Rural Restricted Access"/>
    <n v="279162.89558373898"/>
    <n v="251998.113887794"/>
    <n v="27164.781695944701"/>
    <n v="0.90269200482699352"/>
    <n v="9.7307995173005465E-2"/>
  </r>
  <r>
    <n v="2017"/>
    <n v="23005"/>
    <s v="Cumberland County"/>
    <n v="52"/>
    <x v="7"/>
    <n v="3"/>
    <s v="Rural Unrestricted Access"/>
    <n v="823923.66856390203"/>
    <n v="743750.13121400401"/>
    <n v="80173.537349898703"/>
    <n v="0.90269300372249239"/>
    <n v="9.7306996277508426E-2"/>
  </r>
  <r>
    <n v="2017"/>
    <n v="23005"/>
    <s v="Cumberland County"/>
    <n v="52"/>
    <x v="7"/>
    <n v="4"/>
    <s v="Urban Restricted Access"/>
    <n v="545465.04396110098"/>
    <n v="492387.02830671601"/>
    <n v="53078.015654384697"/>
    <n v="0.90269217754278286"/>
    <n v="9.7307822457216669E-2"/>
  </r>
  <r>
    <n v="2017"/>
    <n v="23005"/>
    <s v="Cumberland County"/>
    <n v="52"/>
    <x v="7"/>
    <n v="5"/>
    <s v="Urban Unrestricted Access"/>
    <n v="1259961.8708534399"/>
    <n v="1137358.12364364"/>
    <n v="122603.7472098"/>
    <n v="0.90269249407781382"/>
    <n v="9.7307505922186274E-2"/>
  </r>
  <r>
    <n v="2017"/>
    <n v="23005"/>
    <s v="Cumberland County"/>
    <n v="53"/>
    <x v="8"/>
    <n v="1"/>
    <s v="Off-Network"/>
    <n v="582.38318181329805"/>
    <n v="525.71214537552601"/>
    <n v="56.671036437771598"/>
    <n v="0.90269115213574314"/>
    <n v="9.7308847864256059E-2"/>
  </r>
  <r>
    <n v="2017"/>
    <n v="23005"/>
    <s v="Cumberland County"/>
    <n v="53"/>
    <x v="8"/>
    <n v="2"/>
    <s v="Rural Restricted Access"/>
    <n v="1440.6432235914999"/>
    <n v="1300.45227037161"/>
    <n v="140.19095321988999"/>
    <n v="0.90268863871070304"/>
    <n v="9.7311361289297044E-2"/>
  </r>
  <r>
    <n v="2017"/>
    <n v="23005"/>
    <s v="Cumberland County"/>
    <n v="53"/>
    <x v="8"/>
    <n v="3"/>
    <s v="Rural Unrestricted Access"/>
    <n v="4227.3127622218099"/>
    <n v="3815.9624135704698"/>
    <n v="411.35034865133503"/>
    <n v="0.90269223693892464"/>
    <n v="9.7307763061074207E-2"/>
  </r>
  <r>
    <n v="2017"/>
    <n v="23005"/>
    <s v="Cumberland County"/>
    <n v="53"/>
    <x v="8"/>
    <n v="4"/>
    <s v="Urban Restricted Access"/>
    <n v="2884.3396938308802"/>
    <n v="2603.66651452322"/>
    <n v="280.67317930766501"/>
    <n v="0.90269066438049128"/>
    <n v="9.7309335619510412E-2"/>
  </r>
  <r>
    <n v="2017"/>
    <n v="23005"/>
    <s v="Cumberland County"/>
    <n v="53"/>
    <x v="8"/>
    <n v="5"/>
    <s v="Urban Unrestricted Access"/>
    <n v="6298.0887401341097"/>
    <n v="5685.2354892863304"/>
    <n v="612.85325084778503"/>
    <n v="0.90269218549709906"/>
    <n v="9.7307814502901893E-2"/>
  </r>
  <r>
    <n v="2017"/>
    <n v="23005"/>
    <s v="Cumberland County"/>
    <n v="54"/>
    <x v="9"/>
    <n v="1"/>
    <s v="Off-Network"/>
    <n v="2747.0869791867599"/>
    <n v="2479.7745762856798"/>
    <n v="267.31240290107598"/>
    <n v="0.9026924138455148"/>
    <n v="9.7307586154483691E-2"/>
  </r>
  <r>
    <n v="2017"/>
    <n v="23005"/>
    <s v="Cumberland County"/>
    <n v="54"/>
    <x v="9"/>
    <n v="2"/>
    <s v="Rural Restricted Access"/>
    <n v="7522.0695330872304"/>
    <n v="6790.11409721785"/>
    <n v="731.95543586938402"/>
    <n v="0.90269228001021029"/>
    <n v="9.7307719989790181E-2"/>
  </r>
  <r>
    <n v="2017"/>
    <n v="23005"/>
    <s v="Cumberland County"/>
    <n v="54"/>
    <x v="9"/>
    <n v="3"/>
    <s v="Rural Unrestricted Access"/>
    <n v="20071.807300528701"/>
    <n v="18118.709989448402"/>
    <n v="1953.0973110801999"/>
    <n v="0.90269449672183466"/>
    <n v="9.7305503278160427E-2"/>
  </r>
  <r>
    <n v="2017"/>
    <n v="23005"/>
    <s v="Cumberland County"/>
    <n v="54"/>
    <x v="9"/>
    <n v="4"/>
    <s v="Urban Restricted Access"/>
    <n v="14017.3541478836"/>
    <n v="12653.4037495714"/>
    <n v="1363.95039831228"/>
    <n v="0.9026955883455271"/>
    <n v="9.7304411654478673E-2"/>
  </r>
  <r>
    <n v="2017"/>
    <n v="23005"/>
    <s v="Cumberland County"/>
    <n v="54"/>
    <x v="9"/>
    <n v="5"/>
    <s v="Urban Unrestricted Access"/>
    <n v="30077.853234954498"/>
    <n v="27151.093216760899"/>
    <n v="2926.7600181936"/>
    <n v="0.90269385267189506"/>
    <n v="9.7306147328104928E-2"/>
  </r>
  <r>
    <n v="2017"/>
    <n v="23005"/>
    <s v="Cumberland County"/>
    <n v="61"/>
    <x v="10"/>
    <n v="1"/>
    <s v="Off-Network"/>
    <n v="10.7305594345752"/>
    <n v="9.6863473416755603"/>
    <n v="1.0442120928995999"/>
    <n v="0.90268800995267229"/>
    <n v="9.7311990047323937E-2"/>
  </r>
  <r>
    <n v="2017"/>
    <n v="23005"/>
    <s v="Cumberland County"/>
    <n v="61"/>
    <x v="10"/>
    <n v="2"/>
    <s v="Rural Restricted Access"/>
    <n v="111.567488078295"/>
    <n v="100.710797597118"/>
    <n v="10.8566904811764"/>
    <n v="0.90268947819674783"/>
    <n v="9.7310521803246772E-2"/>
  </r>
  <r>
    <n v="2017"/>
    <n v="23005"/>
    <s v="Cumberland County"/>
    <n v="61"/>
    <x v="10"/>
    <n v="3"/>
    <s v="Rural Unrestricted Access"/>
    <n v="47.137489332824998"/>
    <n v="42.5505954718274"/>
    <n v="4.5868938609975398"/>
    <n v="0.90269117159357415"/>
    <n v="9.7308828406424644E-2"/>
  </r>
  <r>
    <n v="2017"/>
    <n v="23005"/>
    <s v="Cumberland County"/>
    <n v="61"/>
    <x v="10"/>
    <n v="4"/>
    <s v="Urban Restricted Access"/>
    <n v="128.644583348986"/>
    <n v="116.126013134101"/>
    <n v="12.5185702148856"/>
    <n v="0.90268871110628324"/>
    <n v="9.7311288893721412E-2"/>
  </r>
  <r>
    <n v="2017"/>
    <n v="23005"/>
    <s v="Cumberland County"/>
    <n v="61"/>
    <x v="10"/>
    <n v="5"/>
    <s v="Urban Unrestricted Access"/>
    <n v="72.130927804565999"/>
    <n v="65.112033432161795"/>
    <n v="7.0188943724042501"/>
    <n v="0.90269230431332537"/>
    <n v="9.7307695686675244E-2"/>
  </r>
  <r>
    <n v="2017"/>
    <n v="23007"/>
    <s v="Franklin County"/>
    <n v="11"/>
    <x v="0"/>
    <n v="1"/>
    <s v="Off-Network"/>
    <n v="4746.2297422356396"/>
    <n v="4284.3883068818895"/>
    <n v="461.841435353755"/>
    <n v="0.90269298781642904"/>
    <n v="9.7307012183571961E-2"/>
  </r>
  <r>
    <n v="2017"/>
    <n v="23007"/>
    <s v="Franklin County"/>
    <n v="11"/>
    <x v="0"/>
    <n v="2"/>
    <s v="Rural Restricted Access"/>
    <n v="0"/>
    <n v="0"/>
    <n v="0"/>
    <e v="#DIV/0!"/>
    <e v="#DIV/0!"/>
  </r>
  <r>
    <n v="2017"/>
    <n v="23007"/>
    <s v="Franklin County"/>
    <n v="11"/>
    <x v="0"/>
    <n v="3"/>
    <s v="Rural Unrestricted Access"/>
    <n v="131197.67108467"/>
    <n v="118431.167790377"/>
    <n v="12766.503294292599"/>
    <n v="0.90269260735540058"/>
    <n v="9.7307392644596424E-2"/>
  </r>
  <r>
    <n v="2017"/>
    <n v="23007"/>
    <s v="Franklin County"/>
    <n v="11"/>
    <x v="0"/>
    <n v="4"/>
    <s v="Urban Restricted Access"/>
    <n v="0"/>
    <n v="0"/>
    <n v="0"/>
    <e v="#DIV/0!"/>
    <e v="#DIV/0!"/>
  </r>
  <r>
    <n v="2017"/>
    <n v="23007"/>
    <s v="Franklin County"/>
    <n v="11"/>
    <x v="0"/>
    <n v="5"/>
    <s v="Urban Unrestricted Access"/>
    <n v="0"/>
    <n v="0"/>
    <n v="0"/>
    <e v="#DIV/0!"/>
    <e v="#DIV/0!"/>
  </r>
  <r>
    <n v="2017"/>
    <n v="23007"/>
    <s v="Franklin County"/>
    <n v="21"/>
    <x v="1"/>
    <n v="1"/>
    <s v="Off-Network"/>
    <n v="227846.422503312"/>
    <n v="205675.52079323999"/>
    <n v="22170.901710071499"/>
    <n v="0.90269365888441921"/>
    <n v="9.7306341115578496E-2"/>
  </r>
  <r>
    <n v="2017"/>
    <n v="23007"/>
    <s v="Franklin County"/>
    <n v="21"/>
    <x v="1"/>
    <n v="2"/>
    <s v="Rural Restricted Access"/>
    <n v="0"/>
    <n v="0"/>
    <n v="0"/>
    <e v="#DIV/0!"/>
    <e v="#DIV/0!"/>
  </r>
  <r>
    <n v="2017"/>
    <n v="23007"/>
    <s v="Franklin County"/>
    <n v="21"/>
    <x v="1"/>
    <n v="3"/>
    <s v="Rural Unrestricted Access"/>
    <n v="2684782.1919271201"/>
    <n v="2423530.74658371"/>
    <n v="261251.44534341199"/>
    <n v="0.90269175424026282"/>
    <n v="9.7308245759737899E-2"/>
  </r>
  <r>
    <n v="2017"/>
    <n v="23007"/>
    <s v="Franklin County"/>
    <n v="21"/>
    <x v="1"/>
    <n v="4"/>
    <s v="Urban Restricted Access"/>
    <n v="0"/>
    <n v="0"/>
    <n v="0"/>
    <e v="#DIV/0!"/>
    <e v="#DIV/0!"/>
  </r>
  <r>
    <n v="2017"/>
    <n v="23007"/>
    <s v="Franklin County"/>
    <n v="21"/>
    <x v="1"/>
    <n v="5"/>
    <s v="Urban Unrestricted Access"/>
    <n v="0"/>
    <n v="0"/>
    <n v="0"/>
    <e v="#DIV/0!"/>
    <e v="#DIV/0!"/>
  </r>
  <r>
    <n v="2017"/>
    <n v="23007"/>
    <s v="Franklin County"/>
    <n v="31"/>
    <x v="2"/>
    <n v="1"/>
    <s v="Off-Network"/>
    <n v="571563.55529418704"/>
    <n v="515945.61169830197"/>
    <n v="55617.943595885299"/>
    <n v="0.90269158507270786"/>
    <n v="9.73084149272926E-2"/>
  </r>
  <r>
    <n v="2017"/>
    <n v="23007"/>
    <s v="Franklin County"/>
    <n v="31"/>
    <x v="2"/>
    <n v="2"/>
    <s v="Rural Restricted Access"/>
    <n v="0"/>
    <n v="0"/>
    <n v="0"/>
    <e v="#DIV/0!"/>
    <e v="#DIV/0!"/>
  </r>
  <r>
    <n v="2017"/>
    <n v="23007"/>
    <s v="Franklin County"/>
    <n v="31"/>
    <x v="2"/>
    <n v="3"/>
    <s v="Rural Unrestricted Access"/>
    <n v="8157887.0615535704"/>
    <n v="7364061.9682593001"/>
    <n v="793825.09329426999"/>
    <n v="0.9026923163676287"/>
    <n v="9.73076836323713E-2"/>
  </r>
  <r>
    <n v="2017"/>
    <n v="23007"/>
    <s v="Franklin County"/>
    <n v="31"/>
    <x v="2"/>
    <n v="4"/>
    <s v="Urban Restricted Access"/>
    <n v="0"/>
    <n v="0"/>
    <n v="0"/>
    <e v="#DIV/0!"/>
    <e v="#DIV/0!"/>
  </r>
  <r>
    <n v="2017"/>
    <n v="23007"/>
    <s v="Franklin County"/>
    <n v="31"/>
    <x v="2"/>
    <n v="5"/>
    <s v="Urban Unrestricted Access"/>
    <n v="0"/>
    <n v="0"/>
    <n v="0"/>
    <e v="#DIV/0!"/>
    <e v="#DIV/0!"/>
  </r>
  <r>
    <n v="2017"/>
    <n v="23007"/>
    <s v="Franklin County"/>
    <n v="32"/>
    <x v="3"/>
    <n v="1"/>
    <s v="Off-Network"/>
    <n v="78736.820918092999"/>
    <n v="71075.142922828498"/>
    <n v="7661.6779952645002"/>
    <n v="0.90269256612183191"/>
    <n v="9.7307433878168134E-2"/>
  </r>
  <r>
    <n v="2017"/>
    <n v="23007"/>
    <s v="Franklin County"/>
    <n v="32"/>
    <x v="3"/>
    <n v="2"/>
    <s v="Rural Restricted Access"/>
    <n v="0"/>
    <n v="0"/>
    <n v="0"/>
    <e v="#DIV/0!"/>
    <e v="#DIV/0!"/>
  </r>
  <r>
    <n v="2017"/>
    <n v="23007"/>
    <s v="Franklin County"/>
    <n v="32"/>
    <x v="3"/>
    <n v="3"/>
    <s v="Rural Unrestricted Access"/>
    <n v="1015010.51961552"/>
    <n v="916238.22864594101"/>
    <n v="98772.290969574096"/>
    <n v="0.90268840661179217"/>
    <n v="9.7311593388202972E-2"/>
  </r>
  <r>
    <n v="2017"/>
    <n v="23007"/>
    <s v="Franklin County"/>
    <n v="32"/>
    <x v="3"/>
    <n v="4"/>
    <s v="Urban Restricted Access"/>
    <n v="0"/>
    <n v="0"/>
    <n v="0"/>
    <e v="#DIV/0!"/>
    <e v="#DIV/0!"/>
  </r>
  <r>
    <n v="2017"/>
    <n v="23007"/>
    <s v="Franklin County"/>
    <n v="32"/>
    <x v="3"/>
    <n v="5"/>
    <s v="Urban Unrestricted Access"/>
    <n v="0"/>
    <n v="0"/>
    <n v="0"/>
    <e v="#DIV/0!"/>
    <e v="#DIV/0!"/>
  </r>
  <r>
    <n v="2017"/>
    <n v="23007"/>
    <s v="Franklin County"/>
    <n v="42"/>
    <x v="4"/>
    <n v="1"/>
    <s v="Off-Network"/>
    <n v="4.8440011100322797"/>
    <n v="4.3726418737644801"/>
    <n v="0.47135923626779702"/>
    <n v="0.90269217005512647"/>
    <n v="9.7307829944872984E-2"/>
  </r>
  <r>
    <n v="2017"/>
    <n v="23007"/>
    <s v="Franklin County"/>
    <n v="42"/>
    <x v="4"/>
    <n v="2"/>
    <s v="Rural Restricted Access"/>
    <n v="0"/>
    <n v="0"/>
    <n v="0"/>
    <e v="#DIV/0!"/>
    <e v="#DIV/0!"/>
  </r>
  <r>
    <n v="2017"/>
    <n v="23007"/>
    <s v="Franklin County"/>
    <n v="42"/>
    <x v="4"/>
    <n v="3"/>
    <s v="Rural Unrestricted Access"/>
    <n v="820.72450709001805"/>
    <n v="740.860993245298"/>
    <n v="79.8635138447206"/>
    <n v="0.902691447428704"/>
    <n v="9.7308552571296711E-2"/>
  </r>
  <r>
    <n v="2017"/>
    <n v="23007"/>
    <s v="Franklin County"/>
    <n v="42"/>
    <x v="4"/>
    <n v="4"/>
    <s v="Urban Restricted Access"/>
    <n v="0"/>
    <n v="0"/>
    <n v="0"/>
    <e v="#DIV/0!"/>
    <e v="#DIV/0!"/>
  </r>
  <r>
    <n v="2017"/>
    <n v="23007"/>
    <s v="Franklin County"/>
    <n v="42"/>
    <x v="4"/>
    <n v="5"/>
    <s v="Urban Unrestricted Access"/>
    <n v="0"/>
    <n v="0"/>
    <n v="0"/>
    <e v="#DIV/0!"/>
    <e v="#DIV/0!"/>
  </r>
  <r>
    <n v="2017"/>
    <n v="23007"/>
    <s v="Franklin County"/>
    <n v="43"/>
    <x v="5"/>
    <n v="1"/>
    <s v="Off-Network"/>
    <n v="81.927294977481793"/>
    <n v="73.955047313501794"/>
    <n v="7.9722476639799904"/>
    <n v="0.90269118898443779"/>
    <n v="9.7308811015562158E-2"/>
  </r>
  <r>
    <n v="2017"/>
    <n v="23007"/>
    <s v="Franklin County"/>
    <n v="43"/>
    <x v="5"/>
    <n v="2"/>
    <s v="Rural Restricted Access"/>
    <n v="0"/>
    <n v="0"/>
    <n v="0"/>
    <e v="#DIV/0!"/>
    <e v="#DIV/0!"/>
  </r>
  <r>
    <n v="2017"/>
    <n v="23007"/>
    <s v="Franklin County"/>
    <n v="43"/>
    <x v="5"/>
    <n v="3"/>
    <s v="Rural Unrestricted Access"/>
    <n v="3015.05576164596"/>
    <n v="2721.6700218573401"/>
    <n v="293.38573978861899"/>
    <n v="0.90269309658523311"/>
    <n v="9.730690341476661E-2"/>
  </r>
  <r>
    <n v="2017"/>
    <n v="23007"/>
    <s v="Franklin County"/>
    <n v="43"/>
    <x v="5"/>
    <n v="4"/>
    <s v="Urban Restricted Access"/>
    <n v="0"/>
    <n v="0"/>
    <n v="0"/>
    <e v="#DIV/0!"/>
    <e v="#DIV/0!"/>
  </r>
  <r>
    <n v="2017"/>
    <n v="23007"/>
    <s v="Franklin County"/>
    <n v="43"/>
    <x v="5"/>
    <n v="5"/>
    <s v="Urban Unrestricted Access"/>
    <n v="0"/>
    <n v="0"/>
    <n v="0"/>
    <e v="#DIV/0!"/>
    <e v="#DIV/0!"/>
  </r>
  <r>
    <n v="2017"/>
    <n v="23007"/>
    <s v="Franklin County"/>
    <n v="51"/>
    <x v="6"/>
    <n v="1"/>
    <s v="Off-Network"/>
    <n v="27.7168164003001"/>
    <n v="25.019756617138398"/>
    <n v="2.69705978316173"/>
    <n v="0.90269229538452689"/>
    <n v="9.7307704615474083E-2"/>
  </r>
  <r>
    <n v="2017"/>
    <n v="23007"/>
    <s v="Franklin County"/>
    <n v="51"/>
    <x v="6"/>
    <n v="2"/>
    <s v="Rural Restricted Access"/>
    <n v="0"/>
    <n v="0"/>
    <n v="0"/>
    <e v="#DIV/0!"/>
    <e v="#DIV/0!"/>
  </r>
  <r>
    <n v="2017"/>
    <n v="23007"/>
    <s v="Franklin County"/>
    <n v="51"/>
    <x v="6"/>
    <n v="3"/>
    <s v="Rural Unrestricted Access"/>
    <n v="1956.2623598502901"/>
    <n v="1765.89749989697"/>
    <n v="190.36485995331299"/>
    <n v="0.90268950430151484"/>
    <n v="9.7310495698481533E-2"/>
  </r>
  <r>
    <n v="2017"/>
    <n v="23007"/>
    <s v="Franklin County"/>
    <n v="51"/>
    <x v="6"/>
    <n v="4"/>
    <s v="Urban Restricted Access"/>
    <n v="0"/>
    <n v="0"/>
    <n v="0"/>
    <e v="#DIV/0!"/>
    <e v="#DIV/0!"/>
  </r>
  <r>
    <n v="2017"/>
    <n v="23007"/>
    <s v="Franklin County"/>
    <n v="51"/>
    <x v="6"/>
    <n v="5"/>
    <s v="Urban Unrestricted Access"/>
    <n v="0"/>
    <n v="0"/>
    <n v="0"/>
    <e v="#DIV/0!"/>
    <e v="#DIV/0!"/>
  </r>
  <r>
    <n v="2017"/>
    <n v="23007"/>
    <s v="Franklin County"/>
    <n v="52"/>
    <x v="7"/>
    <n v="1"/>
    <s v="Off-Network"/>
    <n v="10502.831093433901"/>
    <n v="9480.8597322949208"/>
    <n v="1021.971361139"/>
    <n v="0.90269563015462662"/>
    <n v="9.7304369845375327E-2"/>
  </r>
  <r>
    <n v="2017"/>
    <n v="23007"/>
    <s v="Franklin County"/>
    <n v="52"/>
    <x v="7"/>
    <n v="2"/>
    <s v="Rural Restricted Access"/>
    <n v="0"/>
    <n v="0"/>
    <n v="0"/>
    <e v="#DIV/0!"/>
    <e v="#DIV/0!"/>
  </r>
  <r>
    <n v="2017"/>
    <n v="23007"/>
    <s v="Franklin County"/>
    <n v="52"/>
    <x v="7"/>
    <n v="3"/>
    <s v="Rural Unrestricted Access"/>
    <n v="486527.26239714702"/>
    <n v="439184.60961468797"/>
    <n v="47342.652782458797"/>
    <n v="0.90269270307855076"/>
    <n v="9.7307296921448766E-2"/>
  </r>
  <r>
    <n v="2017"/>
    <n v="23007"/>
    <s v="Franklin County"/>
    <n v="52"/>
    <x v="7"/>
    <n v="4"/>
    <s v="Urban Restricted Access"/>
    <n v="0"/>
    <n v="0"/>
    <n v="0"/>
    <e v="#DIV/0!"/>
    <e v="#DIV/0!"/>
  </r>
  <r>
    <n v="2017"/>
    <n v="23007"/>
    <s v="Franklin County"/>
    <n v="52"/>
    <x v="7"/>
    <n v="5"/>
    <s v="Urban Unrestricted Access"/>
    <n v="0"/>
    <n v="0"/>
    <n v="0"/>
    <e v="#DIV/0!"/>
    <e v="#DIV/0!"/>
  </r>
  <r>
    <n v="2017"/>
    <n v="23007"/>
    <s v="Franklin County"/>
    <n v="53"/>
    <x v="8"/>
    <n v="1"/>
    <s v="Off-Network"/>
    <n v="29.208943097755601"/>
    <n v="26.3667250617581"/>
    <n v="2.8422180359975"/>
    <n v="0.90269356797727152"/>
    <n v="9.7306432022728498E-2"/>
  </r>
  <r>
    <n v="2017"/>
    <n v="23007"/>
    <s v="Franklin County"/>
    <n v="53"/>
    <x v="8"/>
    <n v="2"/>
    <s v="Rural Restricted Access"/>
    <n v="0"/>
    <n v="0"/>
    <n v="0"/>
    <e v="#DIV/0!"/>
    <e v="#DIV/0!"/>
  </r>
  <r>
    <n v="2017"/>
    <n v="23007"/>
    <s v="Franklin County"/>
    <n v="53"/>
    <x v="8"/>
    <n v="3"/>
    <s v="Rural Unrestricted Access"/>
    <n v="1058.60784536955"/>
    <n v="955.59433010358998"/>
    <n v="103.013515265965"/>
    <n v="0.90268963552787673"/>
    <n v="9.7310364472127972E-2"/>
  </r>
  <r>
    <n v="2017"/>
    <n v="23007"/>
    <s v="Franklin County"/>
    <n v="53"/>
    <x v="8"/>
    <n v="4"/>
    <s v="Urban Restricted Access"/>
    <n v="0"/>
    <n v="0"/>
    <n v="0"/>
    <e v="#DIV/0!"/>
    <e v="#DIV/0!"/>
  </r>
  <r>
    <n v="2017"/>
    <n v="23007"/>
    <s v="Franklin County"/>
    <n v="53"/>
    <x v="8"/>
    <n v="5"/>
    <s v="Urban Unrestricted Access"/>
    <n v="0"/>
    <n v="0"/>
    <n v="0"/>
    <e v="#DIV/0!"/>
    <e v="#DIV/0!"/>
  </r>
  <r>
    <n v="2017"/>
    <n v="23007"/>
    <s v="Franklin County"/>
    <n v="54"/>
    <x v="9"/>
    <n v="1"/>
    <s v="Off-Network"/>
    <n v="670.37741283027196"/>
    <n v="605.14440538478902"/>
    <n v="65.233007445482599"/>
    <n v="0.90269211611698674"/>
    <n v="9.7307883883012744E-2"/>
  </r>
  <r>
    <n v="2017"/>
    <n v="23007"/>
    <s v="Franklin County"/>
    <n v="54"/>
    <x v="9"/>
    <n v="2"/>
    <s v="Rural Restricted Access"/>
    <n v="0"/>
    <n v="0"/>
    <n v="0"/>
    <e v="#DIV/0!"/>
    <e v="#DIV/0!"/>
  </r>
  <r>
    <n v="2017"/>
    <n v="23007"/>
    <s v="Franklin County"/>
    <n v="54"/>
    <x v="9"/>
    <n v="3"/>
    <s v="Rural Unrestricted Access"/>
    <n v="24642.4837948934"/>
    <n v="22244.499444171001"/>
    <n v="2397.98435072242"/>
    <n v="0.90268901581993422"/>
    <n v="9.7310984180066631E-2"/>
  </r>
  <r>
    <n v="2017"/>
    <n v="23007"/>
    <s v="Franklin County"/>
    <n v="54"/>
    <x v="9"/>
    <n v="4"/>
    <s v="Urban Restricted Access"/>
    <n v="0"/>
    <n v="0"/>
    <n v="0"/>
    <e v="#DIV/0!"/>
    <e v="#DIV/0!"/>
  </r>
  <r>
    <n v="2017"/>
    <n v="23007"/>
    <s v="Franklin County"/>
    <n v="54"/>
    <x v="9"/>
    <n v="5"/>
    <s v="Urban Unrestricted Access"/>
    <n v="0"/>
    <n v="0"/>
    <n v="0"/>
    <e v="#DIV/0!"/>
    <e v="#DIV/0!"/>
  </r>
  <r>
    <n v="2017"/>
    <n v="23007"/>
    <s v="Franklin County"/>
    <n v="61"/>
    <x v="10"/>
    <n v="1"/>
    <s v="Off-Network"/>
    <n v="5.5124934382608801"/>
    <n v="4.9760885967319997"/>
    <n v="0.53640484152888002"/>
    <n v="0.90269288344076304"/>
    <n v="9.7307116559236892E-2"/>
  </r>
  <r>
    <n v="2017"/>
    <n v="23007"/>
    <s v="Franklin County"/>
    <n v="61"/>
    <x v="10"/>
    <n v="2"/>
    <s v="Rural Restricted Access"/>
    <n v="0"/>
    <n v="0"/>
    <n v="0"/>
    <e v="#DIV/0!"/>
    <e v="#DIV/0!"/>
  </r>
  <r>
    <n v="2017"/>
    <n v="23007"/>
    <s v="Franklin County"/>
    <n v="61"/>
    <x v="10"/>
    <n v="3"/>
    <s v="Rural Unrestricted Access"/>
    <n v="356.50787461830799"/>
    <n v="321.81692322406201"/>
    <n v="34.690951394246198"/>
    <n v="0.902692327816356"/>
    <n v="9.7307672183644639E-2"/>
  </r>
  <r>
    <n v="2017"/>
    <n v="23007"/>
    <s v="Franklin County"/>
    <n v="61"/>
    <x v="10"/>
    <n v="4"/>
    <s v="Urban Restricted Access"/>
    <n v="0"/>
    <n v="0"/>
    <n v="0"/>
    <e v="#DIV/0!"/>
    <e v="#DIV/0!"/>
  </r>
  <r>
    <n v="2017"/>
    <n v="23007"/>
    <s v="Franklin County"/>
    <n v="61"/>
    <x v="10"/>
    <n v="5"/>
    <s v="Urban Unrestricted Access"/>
    <n v="0"/>
    <n v="0"/>
    <n v="0"/>
    <e v="#DIV/0!"/>
    <e v="#DIV/0!"/>
  </r>
  <r>
    <n v="2017"/>
    <n v="23009"/>
    <s v="Hancock County"/>
    <n v="11"/>
    <x v="0"/>
    <n v="1"/>
    <s v="Off-Network"/>
    <n v="6798.3994712384101"/>
    <n v="6136.8627502817999"/>
    <n v="661.53672095660602"/>
    <n v="0.90269228459502349"/>
    <n v="9.7307715404975931E-2"/>
  </r>
  <r>
    <n v="2017"/>
    <n v="23009"/>
    <s v="Hancock County"/>
    <n v="11"/>
    <x v="0"/>
    <n v="2"/>
    <s v="Rural Restricted Access"/>
    <n v="0"/>
    <n v="0"/>
    <n v="0"/>
    <e v="#DIV/0!"/>
    <e v="#DIV/0!"/>
  </r>
  <r>
    <n v="2017"/>
    <n v="23009"/>
    <s v="Hancock County"/>
    <n v="11"/>
    <x v="0"/>
    <n v="3"/>
    <s v="Rural Unrestricted Access"/>
    <n v="357520.00057893601"/>
    <n v="322730.561471525"/>
    <n v="34789.439107410799"/>
    <n v="0.90269232755908457"/>
    <n v="9.7307672440914872E-2"/>
  </r>
  <r>
    <n v="2017"/>
    <n v="23009"/>
    <s v="Hancock County"/>
    <n v="11"/>
    <x v="0"/>
    <n v="4"/>
    <s v="Urban Restricted Access"/>
    <n v="0"/>
    <n v="0"/>
    <n v="0"/>
    <e v="#DIV/0!"/>
    <e v="#DIV/0!"/>
  </r>
  <r>
    <n v="2017"/>
    <n v="23009"/>
    <s v="Hancock County"/>
    <n v="11"/>
    <x v="0"/>
    <n v="5"/>
    <s v="Urban Unrestricted Access"/>
    <n v="0"/>
    <n v="0"/>
    <n v="0"/>
    <e v="#DIV/0!"/>
    <e v="#DIV/0!"/>
  </r>
  <r>
    <n v="2017"/>
    <n v="23009"/>
    <s v="Hancock County"/>
    <n v="21"/>
    <x v="1"/>
    <n v="1"/>
    <s v="Off-Network"/>
    <n v="474968.78392677801"/>
    <n v="428750.66643754399"/>
    <n v="46218.117489234101"/>
    <n v="0.90269230515081789"/>
    <n v="9.7307694849182266E-2"/>
  </r>
  <r>
    <n v="2017"/>
    <n v="23009"/>
    <s v="Hancock County"/>
    <n v="21"/>
    <x v="1"/>
    <n v="2"/>
    <s v="Rural Restricted Access"/>
    <n v="0"/>
    <n v="0"/>
    <n v="0"/>
    <e v="#DIV/0!"/>
    <e v="#DIV/0!"/>
  </r>
  <r>
    <n v="2017"/>
    <n v="23009"/>
    <s v="Hancock County"/>
    <n v="21"/>
    <x v="1"/>
    <n v="3"/>
    <s v="Rural Unrestricted Access"/>
    <n v="7019591.1655505896"/>
    <n v="6336526.7257978497"/>
    <n v="683064.43975273997"/>
    <n v="0.90269170616303795"/>
    <n v="9.7308293836962087E-2"/>
  </r>
  <r>
    <n v="2017"/>
    <n v="23009"/>
    <s v="Hancock County"/>
    <n v="21"/>
    <x v="1"/>
    <n v="4"/>
    <s v="Urban Restricted Access"/>
    <n v="0"/>
    <n v="0"/>
    <n v="0"/>
    <e v="#DIV/0!"/>
    <e v="#DIV/0!"/>
  </r>
  <r>
    <n v="2017"/>
    <n v="23009"/>
    <s v="Hancock County"/>
    <n v="21"/>
    <x v="1"/>
    <n v="5"/>
    <s v="Urban Unrestricted Access"/>
    <n v="0"/>
    <n v="0"/>
    <n v="0"/>
    <e v="#DIV/0!"/>
    <e v="#DIV/0!"/>
  </r>
  <r>
    <n v="2017"/>
    <n v="23009"/>
    <s v="Hancock County"/>
    <n v="31"/>
    <x v="2"/>
    <n v="1"/>
    <s v="Off-Network"/>
    <n v="1053252.01216123"/>
    <n v="950766.95071096602"/>
    <n v="102485.06145026701"/>
    <n v="0.90269654340373029"/>
    <n v="9.7303456596272583E-2"/>
  </r>
  <r>
    <n v="2017"/>
    <n v="23009"/>
    <s v="Hancock County"/>
    <n v="31"/>
    <x v="2"/>
    <n v="2"/>
    <s v="Rural Restricted Access"/>
    <n v="0"/>
    <n v="0"/>
    <n v="0"/>
    <e v="#DIV/0!"/>
    <e v="#DIV/0!"/>
  </r>
  <r>
    <n v="2017"/>
    <n v="23009"/>
    <s v="Hancock County"/>
    <n v="31"/>
    <x v="2"/>
    <n v="3"/>
    <s v="Rural Unrestricted Access"/>
    <n v="19202981.507159799"/>
    <n v="17334341.834445599"/>
    <n v="1868639.6727141601"/>
    <n v="0.90269012798780857"/>
    <n v="9.7309872012189408E-2"/>
  </r>
  <r>
    <n v="2017"/>
    <n v="23009"/>
    <s v="Hancock County"/>
    <n v="31"/>
    <x v="2"/>
    <n v="4"/>
    <s v="Urban Restricted Access"/>
    <n v="0"/>
    <n v="0"/>
    <n v="0"/>
    <e v="#DIV/0!"/>
    <e v="#DIV/0!"/>
  </r>
  <r>
    <n v="2017"/>
    <n v="23009"/>
    <s v="Hancock County"/>
    <n v="31"/>
    <x v="2"/>
    <n v="5"/>
    <s v="Urban Unrestricted Access"/>
    <n v="0"/>
    <n v="0"/>
    <n v="0"/>
    <e v="#DIV/0!"/>
    <e v="#DIV/0!"/>
  </r>
  <r>
    <n v="2017"/>
    <n v="23009"/>
    <s v="Hancock County"/>
    <n v="32"/>
    <x v="3"/>
    <n v="1"/>
    <s v="Off-Network"/>
    <n v="93309.579186871197"/>
    <n v="84229.670771429504"/>
    <n v="9079.9084154416796"/>
    <n v="0.90269050086211033"/>
    <n v="9.7309499137889555E-2"/>
  </r>
  <r>
    <n v="2017"/>
    <n v="23009"/>
    <s v="Hancock County"/>
    <n v="32"/>
    <x v="3"/>
    <n v="2"/>
    <s v="Rural Restricted Access"/>
    <n v="0"/>
    <n v="0"/>
    <n v="0"/>
    <e v="#DIV/0!"/>
    <e v="#DIV/0!"/>
  </r>
  <r>
    <n v="2017"/>
    <n v="23009"/>
    <s v="Hancock County"/>
    <n v="32"/>
    <x v="3"/>
    <n v="3"/>
    <s v="Rural Unrestricted Access"/>
    <n v="1552609.6579859401"/>
    <n v="1401527.5513121299"/>
    <n v="151082.10667381101"/>
    <n v="0.90269150658910924"/>
    <n v="9.7308493410891275E-2"/>
  </r>
  <r>
    <n v="2017"/>
    <n v="23009"/>
    <s v="Hancock County"/>
    <n v="32"/>
    <x v="3"/>
    <n v="4"/>
    <s v="Urban Restricted Access"/>
    <n v="0"/>
    <n v="0"/>
    <n v="0"/>
    <e v="#DIV/0!"/>
    <e v="#DIV/0!"/>
  </r>
  <r>
    <n v="2017"/>
    <n v="23009"/>
    <s v="Hancock County"/>
    <n v="32"/>
    <x v="3"/>
    <n v="5"/>
    <s v="Urban Unrestricted Access"/>
    <n v="0"/>
    <n v="0"/>
    <n v="0"/>
    <e v="#DIV/0!"/>
    <e v="#DIV/0!"/>
  </r>
  <r>
    <n v="2017"/>
    <n v="23009"/>
    <s v="Hancock County"/>
    <n v="42"/>
    <x v="4"/>
    <n v="1"/>
    <s v="Off-Network"/>
    <n v="43.687911027515497"/>
    <n v="39.436692774689497"/>
    <n v="4.2512182528259599"/>
    <n v="0.9026911987128774"/>
    <n v="9.7308801287121729E-2"/>
  </r>
  <r>
    <n v="2017"/>
    <n v="23009"/>
    <s v="Hancock County"/>
    <n v="42"/>
    <x v="4"/>
    <n v="2"/>
    <s v="Rural Restricted Access"/>
    <n v="0"/>
    <n v="0"/>
    <n v="0"/>
    <e v="#DIV/0!"/>
    <e v="#DIV/0!"/>
  </r>
  <r>
    <n v="2017"/>
    <n v="23009"/>
    <s v="Hancock County"/>
    <n v="42"/>
    <x v="4"/>
    <n v="3"/>
    <s v="Rural Unrestricted Access"/>
    <n v="6741.6023360811796"/>
    <n v="6085.5920933098096"/>
    <n v="656.01024277137299"/>
    <n v="0.90269223693892608"/>
    <n v="9.7307763061074387E-2"/>
  </r>
  <r>
    <n v="2017"/>
    <n v="23009"/>
    <s v="Hancock County"/>
    <n v="42"/>
    <x v="4"/>
    <n v="4"/>
    <s v="Urban Restricted Access"/>
    <n v="0"/>
    <n v="0"/>
    <n v="0"/>
    <e v="#DIV/0!"/>
    <e v="#DIV/0!"/>
  </r>
  <r>
    <n v="2017"/>
    <n v="23009"/>
    <s v="Hancock County"/>
    <n v="42"/>
    <x v="4"/>
    <n v="5"/>
    <s v="Urban Unrestricted Access"/>
    <n v="0"/>
    <n v="0"/>
    <n v="0"/>
    <e v="#DIV/0!"/>
    <e v="#DIV/0!"/>
  </r>
  <r>
    <n v="2017"/>
    <n v="23009"/>
    <s v="Hancock County"/>
    <n v="43"/>
    <x v="5"/>
    <n v="1"/>
    <s v="Off-Network"/>
    <n v="175.403115853386"/>
    <n v="158.33480422611501"/>
    <n v="17.068311627271399"/>
    <n v="0.90269094397651495"/>
    <n v="9.7309056023487453E-2"/>
  </r>
  <r>
    <n v="2017"/>
    <n v="23009"/>
    <s v="Hancock County"/>
    <n v="43"/>
    <x v="5"/>
    <n v="2"/>
    <s v="Rural Restricted Access"/>
    <n v="0"/>
    <n v="0"/>
    <n v="0"/>
    <e v="#DIV/0!"/>
    <e v="#DIV/0!"/>
  </r>
  <r>
    <n v="2017"/>
    <n v="23009"/>
    <s v="Hancock County"/>
    <n v="43"/>
    <x v="5"/>
    <n v="3"/>
    <s v="Rural Unrestricted Access"/>
    <n v="5760.5739455937401"/>
    <n v="5200.02716291868"/>
    <n v="560.54678267506597"/>
    <n v="0.90269254626896644"/>
    <n v="9.7307453731034541E-2"/>
  </r>
  <r>
    <n v="2017"/>
    <n v="23009"/>
    <s v="Hancock County"/>
    <n v="43"/>
    <x v="5"/>
    <n v="4"/>
    <s v="Urban Restricted Access"/>
    <n v="0"/>
    <n v="0"/>
    <n v="0"/>
    <e v="#DIV/0!"/>
    <e v="#DIV/0!"/>
  </r>
  <r>
    <n v="2017"/>
    <n v="23009"/>
    <s v="Hancock County"/>
    <n v="43"/>
    <x v="5"/>
    <n v="5"/>
    <s v="Urban Unrestricted Access"/>
    <n v="0"/>
    <n v="0"/>
    <n v="0"/>
    <e v="#DIV/0!"/>
    <e v="#DIV/0!"/>
  </r>
  <r>
    <n v="2017"/>
    <n v="23009"/>
    <s v="Hancock County"/>
    <n v="51"/>
    <x v="6"/>
    <n v="1"/>
    <s v="Off-Network"/>
    <n v="48.027569771366998"/>
    <n v="43.354078753284199"/>
    <n v="4.67349101808274"/>
    <n v="0.90269149489906042"/>
    <n v="9.7308505100938386E-2"/>
  </r>
  <r>
    <n v="2017"/>
    <n v="23009"/>
    <s v="Hancock County"/>
    <n v="51"/>
    <x v="6"/>
    <n v="2"/>
    <s v="Rural Restricted Access"/>
    <n v="0"/>
    <n v="0"/>
    <n v="0"/>
    <e v="#DIV/0!"/>
    <e v="#DIV/0!"/>
  </r>
  <r>
    <n v="2017"/>
    <n v="23009"/>
    <s v="Hancock County"/>
    <n v="51"/>
    <x v="6"/>
    <n v="3"/>
    <s v="Rural Unrestricted Access"/>
    <n v="4564.7892950271098"/>
    <n v="4120.6056916163798"/>
    <n v="444.18360341073202"/>
    <n v="0.90269351448606305"/>
    <n v="9.7306485513937405E-2"/>
  </r>
  <r>
    <n v="2017"/>
    <n v="23009"/>
    <s v="Hancock County"/>
    <n v="51"/>
    <x v="6"/>
    <n v="4"/>
    <s v="Urban Restricted Access"/>
    <n v="0"/>
    <n v="0"/>
    <n v="0"/>
    <e v="#DIV/0!"/>
    <e v="#DIV/0!"/>
  </r>
  <r>
    <n v="2017"/>
    <n v="23009"/>
    <s v="Hancock County"/>
    <n v="51"/>
    <x v="6"/>
    <n v="5"/>
    <s v="Urban Unrestricted Access"/>
    <n v="0"/>
    <n v="0"/>
    <n v="0"/>
    <e v="#DIV/0!"/>
    <e v="#DIV/0!"/>
  </r>
  <r>
    <n v="2017"/>
    <n v="23009"/>
    <s v="Hancock County"/>
    <n v="52"/>
    <x v="7"/>
    <n v="1"/>
    <s v="Off-Network"/>
    <n v="20965.008460782599"/>
    <n v="18924.947145055401"/>
    <n v="2040.06131572719"/>
    <n v="0.90269208240276355"/>
    <n v="9.730791759723606E-2"/>
  </r>
  <r>
    <n v="2017"/>
    <n v="23009"/>
    <s v="Hancock County"/>
    <n v="52"/>
    <x v="7"/>
    <n v="2"/>
    <s v="Rural Restricted Access"/>
    <n v="0"/>
    <n v="0"/>
    <n v="0"/>
    <e v="#DIV/0!"/>
    <e v="#DIV/0!"/>
  </r>
  <r>
    <n v="2017"/>
    <n v="23009"/>
    <s v="Hancock County"/>
    <n v="52"/>
    <x v="7"/>
    <n v="3"/>
    <s v="Rural Unrestricted Access"/>
    <n v="1340948.81646966"/>
    <n v="1210465.3827003799"/>
    <n v="130483.43376928099"/>
    <n v="0.9026932033746029"/>
    <n v="9.7306796625397735E-2"/>
  </r>
  <r>
    <n v="2017"/>
    <n v="23009"/>
    <s v="Hancock County"/>
    <n v="52"/>
    <x v="7"/>
    <n v="4"/>
    <s v="Urban Restricted Access"/>
    <n v="0"/>
    <n v="0"/>
    <n v="0"/>
    <e v="#DIV/0!"/>
    <e v="#DIV/0!"/>
  </r>
  <r>
    <n v="2017"/>
    <n v="23009"/>
    <s v="Hancock County"/>
    <n v="52"/>
    <x v="7"/>
    <n v="5"/>
    <s v="Urban Unrestricted Access"/>
    <n v="0"/>
    <n v="0"/>
    <n v="0"/>
    <e v="#DIV/0!"/>
    <e v="#DIV/0!"/>
  </r>
  <r>
    <n v="2017"/>
    <n v="23009"/>
    <s v="Hancock County"/>
    <n v="53"/>
    <x v="8"/>
    <n v="1"/>
    <s v="Off-Network"/>
    <n v="23.189492634582301"/>
    <n v="20.933007378309199"/>
    <n v="2.2564852562730402"/>
    <n v="0.90269363405959024"/>
    <n v="9.7306365940407091E-2"/>
  </r>
  <r>
    <n v="2017"/>
    <n v="23009"/>
    <s v="Hancock County"/>
    <n v="53"/>
    <x v="8"/>
    <n v="2"/>
    <s v="Rural Restricted Access"/>
    <n v="0"/>
    <n v="0"/>
    <n v="0"/>
    <e v="#DIV/0!"/>
    <e v="#DIV/0!"/>
  </r>
  <r>
    <n v="2017"/>
    <n v="23009"/>
    <s v="Hancock County"/>
    <n v="53"/>
    <x v="8"/>
    <n v="3"/>
    <s v="Rural Unrestricted Access"/>
    <n v="1117.48827312907"/>
    <n v="1008.7522008314201"/>
    <n v="108.736072297649"/>
    <n v="0.90269600593375454"/>
    <n v="9.7303994066244653E-2"/>
  </r>
  <r>
    <n v="2017"/>
    <n v="23009"/>
    <s v="Hancock County"/>
    <n v="53"/>
    <x v="8"/>
    <n v="4"/>
    <s v="Urban Restricted Access"/>
    <n v="0"/>
    <n v="0"/>
    <n v="0"/>
    <e v="#DIV/0!"/>
    <e v="#DIV/0!"/>
  </r>
  <r>
    <n v="2017"/>
    <n v="23009"/>
    <s v="Hancock County"/>
    <n v="53"/>
    <x v="8"/>
    <n v="5"/>
    <s v="Urban Unrestricted Access"/>
    <n v="0"/>
    <n v="0"/>
    <n v="0"/>
    <e v="#DIV/0!"/>
    <e v="#DIV/0!"/>
  </r>
  <r>
    <n v="2017"/>
    <n v="23009"/>
    <s v="Hancock County"/>
    <n v="54"/>
    <x v="9"/>
    <n v="1"/>
    <s v="Off-Network"/>
    <n v="977.12327115601795"/>
    <n v="882.04159140490594"/>
    <n v="95.081679751111807"/>
    <n v="0.90269223693892531"/>
    <n v="9.7307763061074457E-2"/>
  </r>
  <r>
    <n v="2017"/>
    <n v="23009"/>
    <s v="Hancock County"/>
    <n v="54"/>
    <x v="9"/>
    <n v="2"/>
    <s v="Rural Restricted Access"/>
    <n v="0"/>
    <n v="0"/>
    <n v="0"/>
    <e v="#DIV/0!"/>
    <e v="#DIV/0!"/>
  </r>
  <r>
    <n v="2017"/>
    <n v="23009"/>
    <s v="Hancock County"/>
    <n v="54"/>
    <x v="9"/>
    <n v="3"/>
    <s v="Rural Unrestricted Access"/>
    <n v="44571.665678803598"/>
    <n v="40234.506315248997"/>
    <n v="4337.1593635546096"/>
    <n v="0.9026924550047235"/>
    <n v="9.7307544995276662E-2"/>
  </r>
  <r>
    <n v="2017"/>
    <n v="23009"/>
    <s v="Hancock County"/>
    <n v="54"/>
    <x v="9"/>
    <n v="4"/>
    <s v="Urban Restricted Access"/>
    <n v="0"/>
    <n v="0"/>
    <n v="0"/>
    <e v="#DIV/0!"/>
    <e v="#DIV/0!"/>
  </r>
  <r>
    <n v="2017"/>
    <n v="23009"/>
    <s v="Hancock County"/>
    <n v="54"/>
    <x v="9"/>
    <n v="5"/>
    <s v="Urban Unrestricted Access"/>
    <n v="0"/>
    <n v="0"/>
    <n v="0"/>
    <e v="#DIV/0!"/>
    <e v="#DIV/0!"/>
  </r>
  <r>
    <n v="2017"/>
    <n v="23009"/>
    <s v="Hancock County"/>
    <n v="61"/>
    <x v="10"/>
    <n v="1"/>
    <s v="Off-Network"/>
    <n v="8.7837351493077307"/>
    <n v="7.9290030509037797"/>
    <n v="0.85473209840394804"/>
    <n v="0.90269149924547587"/>
    <n v="9.7308500754523741E-2"/>
  </r>
  <r>
    <n v="2017"/>
    <n v="23009"/>
    <s v="Hancock County"/>
    <n v="61"/>
    <x v="10"/>
    <n v="2"/>
    <s v="Rural Restricted Access"/>
    <n v="0"/>
    <n v="0"/>
    <n v="0"/>
    <e v="#DIV/0!"/>
    <e v="#DIV/0!"/>
  </r>
  <r>
    <n v="2017"/>
    <n v="23009"/>
    <s v="Hancock County"/>
    <n v="61"/>
    <x v="10"/>
    <n v="3"/>
    <s v="Rural Unrestricted Access"/>
    <n v="358.10281644459798"/>
    <n v="323.25703741199601"/>
    <n v="34.845779032601598"/>
    <n v="0.90269336784735132"/>
    <n v="9.7306632152647649E-2"/>
  </r>
  <r>
    <n v="2017"/>
    <n v="23009"/>
    <s v="Hancock County"/>
    <n v="61"/>
    <x v="10"/>
    <n v="4"/>
    <s v="Urban Restricted Access"/>
    <n v="0"/>
    <n v="0"/>
    <n v="0"/>
    <e v="#DIV/0!"/>
    <e v="#DIV/0!"/>
  </r>
  <r>
    <n v="2017"/>
    <n v="23009"/>
    <s v="Hancock County"/>
    <n v="61"/>
    <x v="10"/>
    <n v="5"/>
    <s v="Urban Unrestricted Access"/>
    <n v="0"/>
    <n v="0"/>
    <n v="0"/>
    <e v="#DIV/0!"/>
    <e v="#DIV/0!"/>
  </r>
  <r>
    <n v="2017"/>
    <n v="23011"/>
    <s v="Kennebec County"/>
    <n v="11"/>
    <x v="0"/>
    <n v="1"/>
    <s v="Off-Network"/>
    <n v="15441.3310306568"/>
    <n v="13938.7340110067"/>
    <n v="1502.59701965012"/>
    <n v="0.90268992895321754"/>
    <n v="9.7310071046783769E-2"/>
  </r>
  <r>
    <n v="2017"/>
    <n v="23011"/>
    <s v="Kennebec County"/>
    <n v="11"/>
    <x v="0"/>
    <n v="2"/>
    <s v="Rural Restricted Access"/>
    <n v="85381.259161954004"/>
    <n v="77073.242814462006"/>
    <n v="8308.0163474919791"/>
    <n v="0.90269508286668532"/>
    <n v="9.7304917133314447E-2"/>
  </r>
  <r>
    <n v="2017"/>
    <n v="23011"/>
    <s v="Kennebec County"/>
    <n v="11"/>
    <x v="0"/>
    <n v="3"/>
    <s v="Rural Unrestricted Access"/>
    <n v="546149.07242282503"/>
    <n v="493005.03006452997"/>
    <n v="53144.042358294799"/>
    <n v="0.90269315642606951"/>
    <n v="9.7306843573929991E-2"/>
  </r>
  <r>
    <n v="2017"/>
    <n v="23011"/>
    <s v="Kennebec County"/>
    <n v="11"/>
    <x v="0"/>
    <n v="4"/>
    <s v="Urban Restricted Access"/>
    <n v="14436.7960147338"/>
    <n v="13031.980448919099"/>
    <n v="1404.81556581472"/>
    <n v="0.90269201252265496"/>
    <n v="9.7307987477346328E-2"/>
  </r>
  <r>
    <n v="2017"/>
    <n v="23011"/>
    <s v="Kennebec County"/>
    <n v="11"/>
    <x v="0"/>
    <n v="5"/>
    <s v="Urban Unrestricted Access"/>
    <n v="209862.63105955801"/>
    <n v="189441.43267807999"/>
    <n v="20421.198381478302"/>
    <n v="0.90269254569822588"/>
    <n v="9.730745430177544E-2"/>
  </r>
  <r>
    <n v="2017"/>
    <n v="23011"/>
    <s v="Kennebec County"/>
    <n v="21"/>
    <x v="1"/>
    <n v="1"/>
    <s v="Off-Network"/>
    <n v="1149994.3852312299"/>
    <n v="1038089.06016042"/>
    <n v="111905.325070812"/>
    <n v="0.90269054657313907"/>
    <n v="9.730945342686273E-2"/>
  </r>
  <r>
    <n v="2017"/>
    <n v="23011"/>
    <s v="Kennebec County"/>
    <n v="21"/>
    <x v="1"/>
    <n v="2"/>
    <s v="Rural Restricted Access"/>
    <n v="4151875.64062302"/>
    <n v="3747868.8253929699"/>
    <n v="404006.81523004401"/>
    <n v="0.90269293924000438"/>
    <n v="9.7307060759994193E-2"/>
  </r>
  <r>
    <n v="2017"/>
    <n v="23011"/>
    <s v="Kennebec County"/>
    <n v="21"/>
    <x v="1"/>
    <n v="3"/>
    <s v="Rural Unrestricted Access"/>
    <n v="7555149.1832337501"/>
    <n v="6819977.4324873202"/>
    <n v="735171.75074643095"/>
    <n v="0.90269262288322383"/>
    <n v="9.7307377116776297E-2"/>
  </r>
  <r>
    <n v="2017"/>
    <n v="23011"/>
    <s v="Kennebec County"/>
    <n v="21"/>
    <x v="1"/>
    <n v="4"/>
    <s v="Urban Restricted Access"/>
    <n v="838211.51337476401"/>
    <n v="756647.17182956496"/>
    <n v="81564.341545198695"/>
    <n v="0.90269241087275343"/>
    <n v="9.7307589127246116E-2"/>
  </r>
  <r>
    <n v="2017"/>
    <n v="23011"/>
    <s v="Kennebec County"/>
    <n v="21"/>
    <x v="1"/>
    <n v="5"/>
    <s v="Urban Unrestricted Access"/>
    <n v="4658360.34008714"/>
    <n v="4205068.63172758"/>
    <n v="453291.70835955802"/>
    <n v="0.9026928628816463"/>
    <n v="9.7307137118353246E-2"/>
  </r>
  <r>
    <n v="2017"/>
    <n v="23011"/>
    <s v="Kennebec County"/>
    <n v="31"/>
    <x v="2"/>
    <n v="1"/>
    <s v="Off-Network"/>
    <n v="1943526.44151239"/>
    <n v="1754404.1251350001"/>
    <n v="189122.316377382"/>
    <n v="0.90269115339114137"/>
    <n v="9.7308846608854499E-2"/>
  </r>
  <r>
    <n v="2017"/>
    <n v="23011"/>
    <s v="Kennebec County"/>
    <n v="31"/>
    <x v="2"/>
    <n v="2"/>
    <s v="Rural Restricted Access"/>
    <n v="8890683.1258140597"/>
    <n v="8025542.5391263999"/>
    <n v="865140.58668765996"/>
    <n v="0.90269132591445889"/>
    <n v="9.7308674085541086E-2"/>
  </r>
  <r>
    <n v="2017"/>
    <n v="23011"/>
    <s v="Kennebec County"/>
    <n v="31"/>
    <x v="2"/>
    <n v="3"/>
    <s v="Rural Unrestricted Access"/>
    <n v="15704736.811910201"/>
    <n v="14176539.143502399"/>
    <n v="1528197.6684077999"/>
    <n v="0.90269192749229377"/>
    <n v="9.7308072507706164E-2"/>
  </r>
  <r>
    <n v="2017"/>
    <n v="23011"/>
    <s v="Kennebec County"/>
    <n v="31"/>
    <x v="2"/>
    <n v="4"/>
    <s v="Urban Restricted Access"/>
    <n v="1974134.8174383701"/>
    <n v="1782031.9625649401"/>
    <n v="192102.854873434"/>
    <n v="0.90269010344354195"/>
    <n v="9.7309896556460079E-2"/>
  </r>
  <r>
    <n v="2017"/>
    <n v="23011"/>
    <s v="Kennebec County"/>
    <n v="31"/>
    <x v="2"/>
    <n v="5"/>
    <s v="Urban Unrestricted Access"/>
    <n v="8443323.4512166008"/>
    <n v="7621686.8950062497"/>
    <n v="821636.55621035094"/>
    <n v="0.90268801604515558"/>
    <n v="9.7311983954844361E-2"/>
  </r>
  <r>
    <n v="2017"/>
    <n v="23011"/>
    <s v="Kennebec County"/>
    <n v="32"/>
    <x v="3"/>
    <n v="1"/>
    <s v="Off-Network"/>
    <n v="273530.41461284499"/>
    <n v="246913.97622881801"/>
    <n v="26616.438384027701"/>
    <n v="0.90269294761352259"/>
    <n v="9.7307052386479992E-2"/>
  </r>
  <r>
    <n v="2017"/>
    <n v="23011"/>
    <s v="Kennebec County"/>
    <n v="32"/>
    <x v="3"/>
    <n v="2"/>
    <s v="Rural Restricted Access"/>
    <n v="1149682.3130600399"/>
    <n v="1037805.57311555"/>
    <n v="111876.739944487"/>
    <n v="0.90268899619172682"/>
    <n v="9.7311003808270694E-2"/>
  </r>
  <r>
    <n v="2017"/>
    <n v="23011"/>
    <s v="Kennebec County"/>
    <n v="32"/>
    <x v="3"/>
    <n v="3"/>
    <s v="Rural Unrestricted Access"/>
    <n v="2048703.19758762"/>
    <n v="1849347.9862765099"/>
    <n v="199355.21131111201"/>
    <n v="0.90269199972653236"/>
    <n v="9.7308000273468545E-2"/>
  </r>
  <r>
    <n v="2017"/>
    <n v="23011"/>
    <s v="Kennebec County"/>
    <n v="32"/>
    <x v="3"/>
    <n v="4"/>
    <s v="Urban Restricted Access"/>
    <n v="253666.59919722599"/>
    <n v="228983.01565937101"/>
    <n v="24683.583537854702"/>
    <n v="0.90269281168285198"/>
    <n v="9.7307188317146923E-2"/>
  </r>
  <r>
    <n v="2017"/>
    <n v="23011"/>
    <s v="Kennebec County"/>
    <n v="32"/>
    <x v="3"/>
    <n v="5"/>
    <s v="Urban Unrestricted Access"/>
    <n v="1106675.39411637"/>
    <n v="998992.14685808204"/>
    <n v="107683.247258284"/>
    <n v="0.90269662826987485"/>
    <n v="9.7303371730121616E-2"/>
  </r>
  <r>
    <n v="2017"/>
    <n v="23011"/>
    <s v="Kennebec County"/>
    <n v="42"/>
    <x v="4"/>
    <n v="1"/>
    <s v="Off-Network"/>
    <n v="19.011099293790799"/>
    <n v="17.161171748179999"/>
    <n v="1.84992754561075"/>
    <n v="0.9026922369389232"/>
    <n v="9.7307763061074193E-2"/>
  </r>
  <r>
    <n v="2017"/>
    <n v="23011"/>
    <s v="Kennebec County"/>
    <n v="42"/>
    <x v="4"/>
    <n v="2"/>
    <s v="Rural Restricted Access"/>
    <n v="1858.61750779873"/>
    <n v="1677.75732783232"/>
    <n v="180.860179966402"/>
    <n v="0.90269101673285468"/>
    <n v="9.7308983267141047E-2"/>
  </r>
  <r>
    <n v="2017"/>
    <n v="23011"/>
    <s v="Kennebec County"/>
    <n v="42"/>
    <x v="4"/>
    <n v="3"/>
    <s v="Rural Unrestricted Access"/>
    <n v="1981.3546492908499"/>
    <n v="1788.55216459692"/>
    <n v="192.80248469392799"/>
    <n v="0.90269158287087259"/>
    <n v="9.7308417129126412E-2"/>
  </r>
  <r>
    <n v="2017"/>
    <n v="23011"/>
    <s v="Kennebec County"/>
    <n v="42"/>
    <x v="4"/>
    <n v="4"/>
    <s v="Urban Restricted Access"/>
    <n v="285.86823007289701"/>
    <n v="258.050967277236"/>
    <n v="27.817262795661001"/>
    <n v="0.90269201027141932"/>
    <n v="9.7307989728580679E-2"/>
  </r>
  <r>
    <n v="2017"/>
    <n v="23011"/>
    <s v="Kennebec County"/>
    <n v="42"/>
    <x v="4"/>
    <n v="5"/>
    <s v="Urban Unrestricted Access"/>
    <n v="850.30388828936395"/>
    <n v="767.56628283492705"/>
    <n v="82.737605454436107"/>
    <n v="0.90269642819005813"/>
    <n v="9.7303571809940925E-2"/>
  </r>
  <r>
    <n v="2017"/>
    <n v="23011"/>
    <s v="Kennebec County"/>
    <n v="43"/>
    <x v="5"/>
    <n v="1"/>
    <s v="Off-Network"/>
    <n v="232.18591255950301"/>
    <n v="209.592501790342"/>
    <n v="22.593410769160901"/>
    <n v="0.90269258578135769"/>
    <n v="9.730741421864178E-2"/>
  </r>
  <r>
    <n v="2017"/>
    <n v="23011"/>
    <s v="Kennebec County"/>
    <n v="43"/>
    <x v="5"/>
    <n v="2"/>
    <s v="Rural Restricted Access"/>
    <n v="4773.7511339817102"/>
    <n v="4309.2298716422501"/>
    <n v="464.52126233945899"/>
    <n v="0.90269261021321612"/>
    <n v="9.7307389786783702E-2"/>
  </r>
  <r>
    <n v="2017"/>
    <n v="23011"/>
    <s v="Kennebec County"/>
    <n v="43"/>
    <x v="5"/>
    <n v="3"/>
    <s v="Rural Unrestricted Access"/>
    <n v="4994.5464122926496"/>
    <n v="4508.5374634447498"/>
    <n v="486.00894884789699"/>
    <n v="0.90269207476944702"/>
    <n v="9.7307925230552414E-2"/>
  </r>
  <r>
    <n v="2017"/>
    <n v="23011"/>
    <s v="Kennebec County"/>
    <n v="43"/>
    <x v="5"/>
    <n v="4"/>
    <s v="Urban Restricted Access"/>
    <n v="774.94858020572804"/>
    <n v="699.53992158521498"/>
    <n v="75.408658620512298"/>
    <n v="0.90269204880600717"/>
    <n v="9.7307951193991896E-2"/>
  </r>
  <r>
    <n v="2017"/>
    <n v="23011"/>
    <s v="Kennebec County"/>
    <n v="43"/>
    <x v="5"/>
    <n v="5"/>
    <s v="Urban Unrestricted Access"/>
    <n v="2201.6944709195"/>
    <n v="1987.4547749067499"/>
    <n v="214.239696012753"/>
    <n v="0.90269326700753505"/>
    <n v="9.7306732992466241E-2"/>
  </r>
  <r>
    <n v="2017"/>
    <n v="23011"/>
    <s v="Kennebec County"/>
    <n v="51"/>
    <x v="6"/>
    <n v="1"/>
    <s v="Off-Network"/>
    <n v="95.508422836334901"/>
    <n v="86.214890048496699"/>
    <n v="9.2935327878381901"/>
    <n v="0.90269410265769146"/>
    <n v="9.7305897342308434E-2"/>
  </r>
  <r>
    <n v="2017"/>
    <n v="23011"/>
    <s v="Kennebec County"/>
    <n v="51"/>
    <x v="6"/>
    <n v="2"/>
    <s v="Rural Restricted Access"/>
    <n v="1225.0856971268099"/>
    <n v="1105.8748624034899"/>
    <n v="119.21083472331701"/>
    <n v="0.90269184025011084"/>
    <n v="9.7308159749886755E-2"/>
  </r>
  <r>
    <n v="2017"/>
    <n v="23011"/>
    <s v="Kennebec County"/>
    <n v="51"/>
    <x v="6"/>
    <n v="3"/>
    <s v="Rural Unrestricted Access"/>
    <n v="2528.2990840310699"/>
    <n v="2282.2732019404898"/>
    <n v="246.025882090576"/>
    <n v="0.90269114771883663"/>
    <n v="9.7308852281161776E-2"/>
  </r>
  <r>
    <n v="2017"/>
    <n v="23011"/>
    <s v="Kennebec County"/>
    <n v="51"/>
    <x v="6"/>
    <n v="4"/>
    <s v="Urban Restricted Access"/>
    <n v="249.29252817071301"/>
    <n v="225.034446105841"/>
    <n v="24.258082064872202"/>
    <n v="0.90269230191985406"/>
    <n v="9.7307698080146679E-2"/>
  </r>
  <r>
    <n v="2017"/>
    <n v="23011"/>
    <s v="Kennebec County"/>
    <n v="51"/>
    <x v="6"/>
    <n v="5"/>
    <s v="Urban Unrestricted Access"/>
    <n v="1354.11488834083"/>
    <n v="1222.3475396953099"/>
    <n v="131.76734864551599"/>
    <n v="0.90269116027003293"/>
    <n v="9.7308839729964056E-2"/>
  </r>
  <r>
    <n v="2017"/>
    <n v="23011"/>
    <s v="Kennebec County"/>
    <n v="52"/>
    <x v="7"/>
    <n v="1"/>
    <s v="Off-Network"/>
    <n v="41630.765012539603"/>
    <n v="37579.771634500103"/>
    <n v="4050.9933780395299"/>
    <n v="0.90269231476242873"/>
    <n v="9.7307685237572022E-2"/>
  </r>
  <r>
    <n v="2017"/>
    <n v="23011"/>
    <s v="Kennebec County"/>
    <n v="52"/>
    <x v="7"/>
    <n v="2"/>
    <s v="Rural Restricted Access"/>
    <n v="344402.84812920098"/>
    <n v="310890.52255183202"/>
    <n v="33512.325577368902"/>
    <n v="0.9026944005852211"/>
    <n v="9.7305599414778718E-2"/>
  </r>
  <r>
    <n v="2017"/>
    <n v="23011"/>
    <s v="Kennebec County"/>
    <n v="52"/>
    <x v="7"/>
    <n v="3"/>
    <s v="Rural Unrestricted Access"/>
    <n v="773082.89468497096"/>
    <n v="697856.00853869505"/>
    <n v="75226.886146275996"/>
    <n v="0.90269234170944801"/>
    <n v="9.730765829055206E-2"/>
  </r>
  <r>
    <n v="2017"/>
    <n v="23011"/>
    <s v="Kennebec County"/>
    <n v="52"/>
    <x v="7"/>
    <n v="4"/>
    <s v="Urban Restricted Access"/>
    <n v="77551.621418198003"/>
    <n v="70005.262815493494"/>
    <n v="7546.3586027044503"/>
    <n v="0.90269244582249697"/>
    <n v="9.7307554177502309E-2"/>
  </r>
  <r>
    <n v="2017"/>
    <n v="23011"/>
    <s v="Kennebec County"/>
    <n v="52"/>
    <x v="7"/>
    <n v="5"/>
    <s v="Urban Unrestricted Access"/>
    <n v="407389.13353566499"/>
    <n v="367747.49423371197"/>
    <n v="39641.639301953699"/>
    <n v="0.9026934298470124"/>
    <n v="9.7306570152989269E-2"/>
  </r>
  <r>
    <n v="2017"/>
    <n v="23011"/>
    <s v="Kennebec County"/>
    <n v="53"/>
    <x v="8"/>
    <n v="1"/>
    <s v="Off-Network"/>
    <n v="244.06489758407099"/>
    <n v="220.31479179026701"/>
    <n v="23.750105793803499"/>
    <n v="0.90268938291044909"/>
    <n v="9.7310617089548898E-2"/>
  </r>
  <r>
    <n v="2017"/>
    <n v="23011"/>
    <s v="Kennebec County"/>
    <n v="53"/>
    <x v="8"/>
    <n v="2"/>
    <s v="Rural Restricted Access"/>
    <n v="1321.6256450046801"/>
    <n v="1193.02687962602"/>
    <n v="128.59876537865699"/>
    <n v="0.90269652691386393"/>
    <n v="9.7303473086133713E-2"/>
  </r>
  <r>
    <n v="2017"/>
    <n v="23011"/>
    <s v="Kennebec County"/>
    <n v="53"/>
    <x v="8"/>
    <n v="3"/>
    <s v="Rural Unrestricted Access"/>
    <n v="2979.7831719180799"/>
    <n v="2689.8303769036402"/>
    <n v="289.952795014439"/>
    <n v="0.90269332421667525"/>
    <n v="9.7306675783324539E-2"/>
  </r>
  <r>
    <n v="2017"/>
    <n v="23011"/>
    <s v="Kennebec County"/>
    <n v="53"/>
    <x v="8"/>
    <n v="4"/>
    <s v="Urban Restricted Access"/>
    <n v="303.24221562537298"/>
    <n v="273.734280562366"/>
    <n v="29.507935063006901"/>
    <n v="0.90269186299752791"/>
    <n v="9.7308137002471845E-2"/>
  </r>
  <r>
    <n v="2017"/>
    <n v="23011"/>
    <s v="Kennebec County"/>
    <n v="53"/>
    <x v="8"/>
    <n v="5"/>
    <s v="Urban Unrestricted Access"/>
    <n v="1525.56059168816"/>
    <n v="1377.1152669339899"/>
    <n v="148.44532475416801"/>
    <n v="0.90269457302256151"/>
    <n v="9.7305426977437118E-2"/>
  </r>
  <r>
    <n v="2017"/>
    <n v="23011"/>
    <s v="Kennebec County"/>
    <n v="54"/>
    <x v="9"/>
    <n v="1"/>
    <s v="Off-Network"/>
    <n v="2200.2437570426"/>
    <n v="1986.1426348704999"/>
    <n v="214.101122172104"/>
    <n v="0.90269208968924497"/>
    <n v="9.7307910310756848E-2"/>
  </r>
  <r>
    <n v="2017"/>
    <n v="23011"/>
    <s v="Kennebec County"/>
    <n v="54"/>
    <x v="9"/>
    <n v="2"/>
    <s v="Rural Restricted Access"/>
    <n v="13359.978336455901"/>
    <n v="12059.943870213099"/>
    <n v="1300.0344662428499"/>
    <n v="0.90269187318250765"/>
    <n v="9.7308126817495996E-2"/>
  </r>
  <r>
    <n v="2017"/>
    <n v="23011"/>
    <s v="Kennebec County"/>
    <n v="54"/>
    <x v="9"/>
    <n v="3"/>
    <s v="Rural Unrestricted Access"/>
    <n v="26812.987917459599"/>
    <n v="24203.799905707299"/>
    <n v="2609.1880117522301"/>
    <n v="0.90268939740008258"/>
    <n v="9.7310602599914864E-2"/>
  </r>
  <r>
    <n v="2017"/>
    <n v="23011"/>
    <s v="Kennebec County"/>
    <n v="54"/>
    <x v="9"/>
    <n v="4"/>
    <s v="Urban Restricted Access"/>
    <n v="2959.9961093878101"/>
    <n v="2671.9706930768998"/>
    <n v="288.02541631090401"/>
    <n v="0.90269398821254532"/>
    <n v="9.7306011787452573E-2"/>
  </r>
  <r>
    <n v="2017"/>
    <n v="23011"/>
    <s v="Kennebec County"/>
    <n v="54"/>
    <x v="9"/>
    <n v="5"/>
    <s v="Urban Unrestricted Access"/>
    <n v="13808.6031685042"/>
    <n v="12464.925362882899"/>
    <n v="1343.67780562132"/>
    <n v="0.9026927061901473"/>
    <n v="9.7307293809854062E-2"/>
  </r>
  <r>
    <n v="2017"/>
    <n v="23011"/>
    <s v="Kennebec County"/>
    <n v="61"/>
    <x v="10"/>
    <n v="1"/>
    <s v="Off-Network"/>
    <n v="13.145323288972801"/>
    <n v="11.866200724119899"/>
    <n v="1.2791225648529401"/>
    <n v="0.9026937157242898"/>
    <n v="9.7306284275713167E-2"/>
  </r>
  <r>
    <n v="2017"/>
    <n v="23011"/>
    <s v="Kennebec County"/>
    <n v="61"/>
    <x v="10"/>
    <n v="2"/>
    <s v="Rural Restricted Access"/>
    <n v="634.69997271814498"/>
    <n v="572.93865716171899"/>
    <n v="61.761315556426098"/>
    <n v="0.90269210932540456"/>
    <n v="9.7307890674595651E-2"/>
  </r>
  <r>
    <n v="2017"/>
    <n v="23011"/>
    <s v="Kennebec County"/>
    <n v="61"/>
    <x v="10"/>
    <n v="3"/>
    <s v="Rural Unrestricted Access"/>
    <n v="191.005037536462"/>
    <n v="172.41844061519899"/>
    <n v="18.586596921263901"/>
    <n v="0.90269054072610566"/>
    <n v="9.7309459273899016E-2"/>
  </r>
  <r>
    <n v="2017"/>
    <n v="23011"/>
    <s v="Kennebec County"/>
    <n v="61"/>
    <x v="10"/>
    <n v="4"/>
    <s v="Urban Restricted Access"/>
    <n v="143.12304521576601"/>
    <n v="129.196385828525"/>
    <n v="13.926659387240999"/>
    <n v="0.90269450062185441"/>
    <n v="9.7305499378145421E-2"/>
  </r>
  <r>
    <n v="2017"/>
    <n v="23011"/>
    <s v="Kennebec County"/>
    <n v="61"/>
    <x v="10"/>
    <n v="5"/>
    <s v="Urban Unrestricted Access"/>
    <n v="85.568502464670104"/>
    <n v="77.242282089502297"/>
    <n v="8.3262203751677593"/>
    <n v="0.90269526595249727"/>
    <n v="9.7304734047502187E-2"/>
  </r>
  <r>
    <n v="2017"/>
    <n v="23013"/>
    <s v="Knox County"/>
    <n v="11"/>
    <x v="0"/>
    <n v="1"/>
    <s v="Off-Network"/>
    <n v="5097.7832602766803"/>
    <n v="4601.7318045379197"/>
    <n v="496.05145573875802"/>
    <n v="0.90269271359492098"/>
    <n v="9.7307286405078547E-2"/>
  </r>
  <r>
    <n v="2017"/>
    <n v="23013"/>
    <s v="Knox County"/>
    <n v="11"/>
    <x v="0"/>
    <n v="2"/>
    <s v="Rural Restricted Access"/>
    <n v="0"/>
    <n v="0"/>
    <n v="0"/>
    <e v="#DIV/0!"/>
    <e v="#DIV/0!"/>
  </r>
  <r>
    <n v="2017"/>
    <n v="23013"/>
    <s v="Knox County"/>
    <n v="11"/>
    <x v="0"/>
    <n v="3"/>
    <s v="Rural Unrestricted Access"/>
    <n v="123545.155384023"/>
    <n v="111523.80345140101"/>
    <n v="12021.351932622099"/>
    <n v="0.90269669502413685"/>
    <n v="9.7303304975864022E-2"/>
  </r>
  <r>
    <n v="2017"/>
    <n v="23013"/>
    <s v="Knox County"/>
    <n v="11"/>
    <x v="0"/>
    <n v="4"/>
    <s v="Urban Restricted Access"/>
    <n v="0"/>
    <n v="0"/>
    <n v="0"/>
    <e v="#DIV/0!"/>
    <e v="#DIV/0!"/>
  </r>
  <r>
    <n v="2017"/>
    <n v="23013"/>
    <s v="Knox County"/>
    <n v="11"/>
    <x v="0"/>
    <n v="5"/>
    <s v="Urban Unrestricted Access"/>
    <n v="27711.840114326998"/>
    <n v="25015.301820719"/>
    <n v="2696.53829360801"/>
    <n v="0.90269363988521678"/>
    <n v="9.7306360114783635E-2"/>
  </r>
  <r>
    <n v="2017"/>
    <n v="23013"/>
    <s v="Knox County"/>
    <n v="21"/>
    <x v="1"/>
    <n v="1"/>
    <s v="Off-Network"/>
    <n v="344758.779092021"/>
    <n v="311211.26789402601"/>
    <n v="33547.511197995198"/>
    <n v="0.90269280078567427"/>
    <n v="9.730719921432629E-2"/>
  </r>
  <r>
    <n v="2017"/>
    <n v="23013"/>
    <s v="Knox County"/>
    <n v="21"/>
    <x v="1"/>
    <n v="2"/>
    <s v="Rural Restricted Access"/>
    <n v="0"/>
    <n v="0"/>
    <n v="0"/>
    <e v="#DIV/0!"/>
    <e v="#DIV/0!"/>
  </r>
  <r>
    <n v="2017"/>
    <n v="23013"/>
    <s v="Knox County"/>
    <n v="21"/>
    <x v="1"/>
    <n v="3"/>
    <s v="Rural Unrestricted Access"/>
    <n v="3051450.12431353"/>
    <n v="2754522.1205427102"/>
    <n v="296928.00377081899"/>
    <n v="0.90269282089687819"/>
    <n v="9.7307179103121491E-2"/>
  </r>
  <r>
    <n v="2017"/>
    <n v="23013"/>
    <s v="Knox County"/>
    <n v="21"/>
    <x v="1"/>
    <n v="4"/>
    <s v="Urban Restricted Access"/>
    <n v="0"/>
    <n v="0"/>
    <n v="0"/>
    <e v="#DIV/0!"/>
    <e v="#DIV/0!"/>
  </r>
  <r>
    <n v="2017"/>
    <n v="23013"/>
    <s v="Knox County"/>
    <n v="21"/>
    <x v="1"/>
    <n v="5"/>
    <s v="Urban Unrestricted Access"/>
    <n v="967002.01154973998"/>
    <n v="872905.20893027599"/>
    <n v="94096.802619464201"/>
    <n v="0.90269223693892608"/>
    <n v="9.7307763061074165E-2"/>
  </r>
  <r>
    <n v="2017"/>
    <n v="23013"/>
    <s v="Knox County"/>
    <n v="31"/>
    <x v="2"/>
    <n v="1"/>
    <s v="Off-Network"/>
    <n v="722156.09009938501"/>
    <n v="651884.93937977799"/>
    <n v="70271.150719607103"/>
    <n v="0.90269257341589948"/>
    <n v="9.7307426584100687E-2"/>
  </r>
  <r>
    <n v="2017"/>
    <n v="23013"/>
    <s v="Knox County"/>
    <n v="31"/>
    <x v="2"/>
    <n v="2"/>
    <s v="Rural Restricted Access"/>
    <n v="0"/>
    <n v="0"/>
    <n v="0"/>
    <e v="#DIV/0!"/>
    <e v="#DIV/0!"/>
  </r>
  <r>
    <n v="2017"/>
    <n v="23013"/>
    <s v="Knox County"/>
    <n v="31"/>
    <x v="2"/>
    <n v="3"/>
    <s v="Rural Unrestricted Access"/>
    <n v="8227723.7528368803"/>
    <n v="7427093.2877784204"/>
    <n v="800630.46505846002"/>
    <n v="0.90269113437572501"/>
    <n v="9.7308865624275057E-2"/>
  </r>
  <r>
    <n v="2017"/>
    <n v="23013"/>
    <s v="Knox County"/>
    <n v="31"/>
    <x v="2"/>
    <n v="4"/>
    <s v="Urban Restricted Access"/>
    <n v="0"/>
    <n v="0"/>
    <n v="0"/>
    <e v="#DIV/0!"/>
    <e v="#DIV/0!"/>
  </r>
  <r>
    <n v="2017"/>
    <n v="23013"/>
    <s v="Knox County"/>
    <n v="31"/>
    <x v="2"/>
    <n v="5"/>
    <s v="Urban Unrestricted Access"/>
    <n v="2019697.3544326299"/>
    <n v="1823161.8829604799"/>
    <n v="196535.47147215001"/>
    <n v="0.90269063281148854"/>
    <n v="9.7309367188511478E-2"/>
  </r>
  <r>
    <n v="2017"/>
    <n v="23013"/>
    <s v="Knox County"/>
    <n v="32"/>
    <x v="3"/>
    <n v="1"/>
    <s v="Off-Network"/>
    <n v="59442.5793868166"/>
    <n v="53658.346856475298"/>
    <n v="5784.2325303413099"/>
    <n v="0.90269210067919514"/>
    <n v="9.7307899320805025E-2"/>
  </r>
  <r>
    <n v="2017"/>
    <n v="23013"/>
    <s v="Knox County"/>
    <n v="32"/>
    <x v="3"/>
    <n v="2"/>
    <s v="Rural Restricted Access"/>
    <n v="0"/>
    <n v="0"/>
    <n v="0"/>
    <e v="#DIV/0!"/>
    <e v="#DIV/0!"/>
  </r>
  <r>
    <n v="2017"/>
    <n v="23013"/>
    <s v="Knox County"/>
    <n v="32"/>
    <x v="3"/>
    <n v="3"/>
    <s v="Rural Unrestricted Access"/>
    <n v="611706.15776928398"/>
    <n v="552182.54569940805"/>
    <n v="59523.612069876297"/>
    <n v="0.9026924752777683"/>
    <n v="9.7307524722232239E-2"/>
  </r>
  <r>
    <n v="2017"/>
    <n v="23013"/>
    <s v="Knox County"/>
    <n v="32"/>
    <x v="3"/>
    <n v="4"/>
    <s v="Urban Restricted Access"/>
    <n v="0"/>
    <n v="0"/>
    <n v="0"/>
    <e v="#DIV/0!"/>
    <e v="#DIV/0!"/>
  </r>
  <r>
    <n v="2017"/>
    <n v="23013"/>
    <s v="Knox County"/>
    <n v="32"/>
    <x v="3"/>
    <n v="5"/>
    <s v="Urban Unrestricted Access"/>
    <n v="150929.066687107"/>
    <n v="136242.25383799299"/>
    <n v="14686.812849113699"/>
    <n v="0.90269062698465208"/>
    <n v="9.7309373015345826E-2"/>
  </r>
  <r>
    <n v="2017"/>
    <n v="23013"/>
    <s v="Knox County"/>
    <n v="42"/>
    <x v="4"/>
    <n v="1"/>
    <s v="Off-Network"/>
    <n v="2.7719515402861798"/>
    <n v="2.5022186506094402"/>
    <n v="0.26973288967673897"/>
    <n v="0.90269206161919691"/>
    <n v="9.7307938380802789E-2"/>
  </r>
  <r>
    <n v="2017"/>
    <n v="23013"/>
    <s v="Knox County"/>
    <n v="42"/>
    <x v="4"/>
    <n v="2"/>
    <s v="Rural Restricted Access"/>
    <n v="0"/>
    <n v="0"/>
    <n v="0"/>
    <e v="#DIV/0!"/>
    <e v="#DIV/0!"/>
  </r>
  <r>
    <n v="2017"/>
    <n v="23013"/>
    <s v="Knox County"/>
    <n v="42"/>
    <x v="4"/>
    <n v="3"/>
    <s v="Rural Unrestricted Access"/>
    <n v="333.54779720146797"/>
    <n v="301.091590355194"/>
    <n v="32.456206846274299"/>
    <n v="0.90269398533407219"/>
    <n v="9.7306014665928836E-2"/>
  </r>
  <r>
    <n v="2017"/>
    <n v="23013"/>
    <s v="Knox County"/>
    <n v="42"/>
    <x v="4"/>
    <n v="4"/>
    <s v="Urban Restricted Access"/>
    <n v="0"/>
    <n v="0"/>
    <n v="0"/>
    <e v="#DIV/0!"/>
    <e v="#DIV/0!"/>
  </r>
  <r>
    <n v="2017"/>
    <n v="23013"/>
    <s v="Knox County"/>
    <n v="42"/>
    <x v="4"/>
    <n v="5"/>
    <s v="Urban Unrestricted Access"/>
    <n v="44.003188264251001"/>
    <n v="39.721313767737897"/>
    <n v="4.2818744965131703"/>
    <n v="0.90269172154528221"/>
    <n v="9.7308278454719246E-2"/>
  </r>
  <r>
    <n v="2017"/>
    <n v="23013"/>
    <s v="Knox County"/>
    <n v="43"/>
    <x v="5"/>
    <n v="1"/>
    <s v="Off-Network"/>
    <n v="82.490543074571093"/>
    <n v="74.463542075698001"/>
    <n v="8.0270009988731594"/>
    <n v="0.90269186382229638"/>
    <n v="9.7308136177704466E-2"/>
  </r>
  <r>
    <n v="2017"/>
    <n v="23013"/>
    <s v="Knox County"/>
    <n v="43"/>
    <x v="5"/>
    <n v="2"/>
    <s v="Rural Restricted Access"/>
    <n v="0"/>
    <n v="0"/>
    <n v="0"/>
    <e v="#DIV/0!"/>
    <e v="#DIV/0!"/>
  </r>
  <r>
    <n v="2017"/>
    <n v="23013"/>
    <s v="Knox County"/>
    <n v="43"/>
    <x v="5"/>
    <n v="3"/>
    <s v="Rural Unrestricted Access"/>
    <n v="1936.8126726402199"/>
    <n v="1748.3456020046599"/>
    <n v="188.467070635558"/>
    <n v="0.90269215330017127"/>
    <n v="9.7307846699827658E-2"/>
  </r>
  <r>
    <n v="2017"/>
    <n v="23013"/>
    <s v="Knox County"/>
    <n v="43"/>
    <x v="5"/>
    <n v="4"/>
    <s v="Urban Restricted Access"/>
    <n v="0"/>
    <n v="0"/>
    <n v="0"/>
    <e v="#DIV/0!"/>
    <e v="#DIV/0!"/>
  </r>
  <r>
    <n v="2017"/>
    <n v="23013"/>
    <s v="Knox County"/>
    <n v="43"/>
    <x v="5"/>
    <n v="5"/>
    <s v="Urban Unrestricted Access"/>
    <n v="263.29529083599698"/>
    <n v="237.67391849206399"/>
    <n v="25.621372343933299"/>
    <n v="0.90268959136116034"/>
    <n v="9.7310408638840787E-2"/>
  </r>
  <r>
    <n v="2017"/>
    <n v="23013"/>
    <s v="Knox County"/>
    <n v="51"/>
    <x v="6"/>
    <n v="1"/>
    <s v="Off-Network"/>
    <n v="32.2078723190955"/>
    <n v="29.0737833513599"/>
    <n v="3.13408896773565"/>
    <n v="0.90269183457121904"/>
    <n v="9.7308165428782512E-2"/>
  </r>
  <r>
    <n v="2017"/>
    <n v="23013"/>
    <s v="Knox County"/>
    <n v="51"/>
    <x v="6"/>
    <n v="2"/>
    <s v="Rural Restricted Access"/>
    <n v="0"/>
    <n v="0"/>
    <n v="0"/>
    <e v="#DIV/0!"/>
    <e v="#DIV/0!"/>
  </r>
  <r>
    <n v="2017"/>
    <n v="23013"/>
    <s v="Knox County"/>
    <n v="51"/>
    <x v="6"/>
    <n v="3"/>
    <s v="Rural Unrestricted Access"/>
    <n v="1376.82024739091"/>
    <n v="1242.84770285426"/>
    <n v="133.97254453665499"/>
    <n v="0.90269423710863528"/>
    <n v="9.7305762891368344E-2"/>
  </r>
  <r>
    <n v="2017"/>
    <n v="23013"/>
    <s v="Knox County"/>
    <n v="51"/>
    <x v="6"/>
    <n v="4"/>
    <s v="Urban Restricted Access"/>
    <n v="0"/>
    <n v="0"/>
    <n v="0"/>
    <e v="#DIV/0!"/>
    <e v="#DIV/0!"/>
  </r>
  <r>
    <n v="2017"/>
    <n v="23013"/>
    <s v="Knox County"/>
    <n v="51"/>
    <x v="6"/>
    <n v="5"/>
    <s v="Urban Unrestricted Access"/>
    <n v="312.54955727164503"/>
    <n v="282.13602660929303"/>
    <n v="30.413530662352301"/>
    <n v="0.90269213328010312"/>
    <n v="9.7307866719897801E-2"/>
  </r>
  <r>
    <n v="2017"/>
    <n v="23013"/>
    <s v="Knox County"/>
    <n v="52"/>
    <x v="7"/>
    <n v="1"/>
    <s v="Off-Network"/>
    <n v="13272.345097031601"/>
    <n v="11980.891482843899"/>
    <n v="1291.4536141876399"/>
    <n v="0.90269589852086207"/>
    <n v="9.7304101479133279E-2"/>
  </r>
  <r>
    <n v="2017"/>
    <n v="23013"/>
    <s v="Knox County"/>
    <n v="52"/>
    <x v="7"/>
    <n v="2"/>
    <s v="Rural Restricted Access"/>
    <n v="0"/>
    <n v="0"/>
    <n v="0"/>
    <e v="#DIV/0!"/>
    <e v="#DIV/0!"/>
  </r>
  <r>
    <n v="2017"/>
    <n v="23013"/>
    <s v="Knox County"/>
    <n v="52"/>
    <x v="7"/>
    <n v="3"/>
    <s v="Rural Unrestricted Access"/>
    <n v="379320.35033255699"/>
    <n v="342409.42216333502"/>
    <n v="36910.928169222097"/>
    <n v="0.902691937996837"/>
    <n v="9.7308062003163345E-2"/>
  </r>
  <r>
    <n v="2017"/>
    <n v="23013"/>
    <s v="Knox County"/>
    <n v="52"/>
    <x v="7"/>
    <n v="4"/>
    <s v="Urban Restricted Access"/>
    <n v="0"/>
    <n v="0"/>
    <n v="0"/>
    <e v="#DIV/0!"/>
    <e v="#DIV/0!"/>
  </r>
  <r>
    <n v="2017"/>
    <n v="23013"/>
    <s v="Knox County"/>
    <n v="52"/>
    <x v="7"/>
    <n v="5"/>
    <s v="Urban Unrestricted Access"/>
    <n v="84276.101956778497"/>
    <n v="76075.4494128222"/>
    <n v="8200.6525439563393"/>
    <n v="0.9026930250266908"/>
    <n v="9.7306974973309673E-2"/>
  </r>
  <r>
    <n v="2017"/>
    <n v="23013"/>
    <s v="Knox County"/>
    <n v="53"/>
    <x v="8"/>
    <n v="1"/>
    <s v="Off-Network"/>
    <n v="38.416421649246097"/>
    <n v="34.678160235819803"/>
    <n v="3.7382614134263399"/>
    <n v="0.90269105624782586"/>
    <n v="9.7308943752175359E-2"/>
  </r>
  <r>
    <n v="2017"/>
    <n v="23013"/>
    <s v="Knox County"/>
    <n v="53"/>
    <x v="8"/>
    <n v="2"/>
    <s v="Rural Restricted Access"/>
    <n v="0"/>
    <n v="0"/>
    <n v="0"/>
    <e v="#DIV/0!"/>
    <e v="#DIV/0!"/>
  </r>
  <r>
    <n v="2017"/>
    <n v="23013"/>
    <s v="Knox County"/>
    <n v="53"/>
    <x v="8"/>
    <n v="3"/>
    <s v="Rural Unrestricted Access"/>
    <n v="809.61811154872998"/>
    <n v="730.83608137575004"/>
    <n v="78.782030172979901"/>
    <n v="0.90269235699004224"/>
    <n v="9.7307643009957673E-2"/>
  </r>
  <r>
    <n v="2017"/>
    <n v="23013"/>
    <s v="Knox County"/>
    <n v="53"/>
    <x v="8"/>
    <n v="4"/>
    <s v="Urban Restricted Access"/>
    <n v="0"/>
    <n v="0"/>
    <n v="0"/>
    <e v="#DIV/0!"/>
    <e v="#DIV/0!"/>
  </r>
  <r>
    <n v="2017"/>
    <n v="23013"/>
    <s v="Knox County"/>
    <n v="53"/>
    <x v="8"/>
    <n v="5"/>
    <s v="Urban Unrestricted Access"/>
    <n v="174.47955091431299"/>
    <n v="157.50135231420001"/>
    <n v="16.978198600112901"/>
    <n v="0.90269232978223912"/>
    <n v="9.7307670217760378E-2"/>
  </r>
  <r>
    <n v="2017"/>
    <n v="23013"/>
    <s v="Knox County"/>
    <n v="54"/>
    <x v="9"/>
    <n v="1"/>
    <s v="Off-Network"/>
    <n v="636.57915325170995"/>
    <n v="574.63552961600499"/>
    <n v="61.943623635705201"/>
    <n v="0.90269297491240363"/>
    <n v="9.7307025087596699E-2"/>
  </r>
  <r>
    <n v="2017"/>
    <n v="23013"/>
    <s v="Knox County"/>
    <n v="54"/>
    <x v="9"/>
    <n v="2"/>
    <s v="Rural Restricted Access"/>
    <n v="0"/>
    <n v="0"/>
    <n v="0"/>
    <e v="#DIV/0!"/>
    <e v="#DIV/0!"/>
  </r>
  <r>
    <n v="2017"/>
    <n v="23013"/>
    <s v="Knox County"/>
    <n v="54"/>
    <x v="9"/>
    <n v="3"/>
    <s v="Rural Unrestricted Access"/>
    <n v="12948.970852611001"/>
    <n v="11688.899826629"/>
    <n v="1260.07102598199"/>
    <n v="0.90268948472241539"/>
    <n v="9.7310515277583789E-2"/>
  </r>
  <r>
    <n v="2017"/>
    <n v="23013"/>
    <s v="Knox County"/>
    <n v="54"/>
    <x v="9"/>
    <n v="4"/>
    <s v="Urban Restricted Access"/>
    <n v="0"/>
    <n v="0"/>
    <n v="0"/>
    <e v="#DIV/0!"/>
    <e v="#DIV/0!"/>
  </r>
  <r>
    <n v="2017"/>
    <n v="23013"/>
    <s v="Knox County"/>
    <n v="54"/>
    <x v="9"/>
    <n v="5"/>
    <s v="Urban Unrestricted Access"/>
    <n v="2809.14716933925"/>
    <n v="2535.7916163517698"/>
    <n v="273.35555298748397"/>
    <n v="0.90269091061833651"/>
    <n v="9.7309089381664882E-2"/>
  </r>
  <r>
    <n v="2017"/>
    <n v="23013"/>
    <s v="Knox County"/>
    <n v="61"/>
    <x v="10"/>
    <n v="1"/>
    <s v="Off-Network"/>
    <n v="5.0875186161593096"/>
    <n v="4.5924658279856301"/>
    <n v="0.49505278817367598"/>
    <n v="0.90269268271544789"/>
    <n v="9.7307317284551442E-2"/>
  </r>
  <r>
    <n v="2017"/>
    <n v="23013"/>
    <s v="Knox County"/>
    <n v="61"/>
    <x v="10"/>
    <n v="2"/>
    <s v="Rural Restricted Access"/>
    <n v="0"/>
    <n v="0"/>
    <n v="0"/>
    <e v="#DIV/0!"/>
    <e v="#DIV/0!"/>
  </r>
  <r>
    <n v="2017"/>
    <n v="23013"/>
    <s v="Knox County"/>
    <n v="61"/>
    <x v="10"/>
    <n v="3"/>
    <s v="Rural Unrestricted Access"/>
    <n v="101.694199332371"/>
    <n v="91.798774869427504"/>
    <n v="9.8954244629438595"/>
    <n v="0.90269430775887316"/>
    <n v="9.7305692241130379E-2"/>
  </r>
  <r>
    <n v="2017"/>
    <n v="23013"/>
    <s v="Knox County"/>
    <n v="61"/>
    <x v="10"/>
    <n v="4"/>
    <s v="Urban Restricted Access"/>
    <n v="0"/>
    <n v="0"/>
    <n v="0"/>
    <e v="#DIV/0!"/>
    <e v="#DIV/0!"/>
  </r>
  <r>
    <n v="2017"/>
    <n v="23013"/>
    <s v="Knox County"/>
    <n v="61"/>
    <x v="10"/>
    <n v="5"/>
    <s v="Urban Unrestricted Access"/>
    <n v="20.1537895033395"/>
    <n v="18.192659610010001"/>
    <n v="1.96112989332955"/>
    <n v="0.90269175466953555"/>
    <n v="9.7308245330466961E-2"/>
  </r>
  <r>
    <n v="2017"/>
    <n v="23015"/>
    <s v="Lincoln County"/>
    <n v="11"/>
    <x v="0"/>
    <n v="1"/>
    <s v="Off-Network"/>
    <n v="4962.8837384910103"/>
    <n v="4479.9619693219702"/>
    <n v="482.92176916903799"/>
    <n v="0.90269331408600051"/>
    <n v="9.7306685913999019E-2"/>
  </r>
  <r>
    <n v="2017"/>
    <n v="23015"/>
    <s v="Lincoln County"/>
    <n v="11"/>
    <x v="0"/>
    <n v="2"/>
    <s v="Rural Restricted Access"/>
    <n v="0"/>
    <n v="0"/>
    <n v="0"/>
    <e v="#DIV/0!"/>
    <e v="#DIV/0!"/>
  </r>
  <r>
    <n v="2017"/>
    <n v="23015"/>
    <s v="Lincoln County"/>
    <n v="11"/>
    <x v="0"/>
    <n v="3"/>
    <s v="Rural Unrestricted Access"/>
    <n v="201875.27035360399"/>
    <n v="182231.14218258701"/>
    <n v="19644.128171017099"/>
    <n v="0.90269175547550529"/>
    <n v="9.7308244524495324E-2"/>
  </r>
  <r>
    <n v="2017"/>
    <n v="23015"/>
    <s v="Lincoln County"/>
    <n v="11"/>
    <x v="0"/>
    <n v="4"/>
    <s v="Urban Restricted Access"/>
    <n v="0"/>
    <n v="0"/>
    <n v="0"/>
    <e v="#DIV/0!"/>
    <e v="#DIV/0!"/>
  </r>
  <r>
    <n v="2017"/>
    <n v="23015"/>
    <s v="Lincoln County"/>
    <n v="11"/>
    <x v="0"/>
    <n v="5"/>
    <s v="Urban Unrestricted Access"/>
    <n v="0"/>
    <n v="0"/>
    <n v="0"/>
    <e v="#DIV/0!"/>
    <e v="#DIV/0!"/>
  </r>
  <r>
    <n v="2017"/>
    <n v="23015"/>
    <s v="Lincoln County"/>
    <n v="21"/>
    <x v="1"/>
    <n v="1"/>
    <s v="Off-Network"/>
    <n v="330438.04018744"/>
    <n v="298284.258648007"/>
    <n v="32153.781539432399"/>
    <n v="0.9026934625287274"/>
    <n v="9.7306537471270743E-2"/>
  </r>
  <r>
    <n v="2017"/>
    <n v="23015"/>
    <s v="Lincoln County"/>
    <n v="21"/>
    <x v="1"/>
    <n v="2"/>
    <s v="Rural Restricted Access"/>
    <n v="0"/>
    <n v="0"/>
    <n v="0"/>
    <e v="#DIV/0!"/>
    <e v="#DIV/0!"/>
  </r>
  <r>
    <n v="2017"/>
    <n v="23015"/>
    <s v="Lincoln County"/>
    <n v="21"/>
    <x v="1"/>
    <n v="3"/>
    <s v="Rural Unrestricted Access"/>
    <n v="4115067.9931881898"/>
    <n v="3714636.04410449"/>
    <n v="400431.949083696"/>
    <n v="0.90269129216174593"/>
    <n v="9.7308707838253086E-2"/>
  </r>
  <r>
    <n v="2017"/>
    <n v="23015"/>
    <s v="Lincoln County"/>
    <n v="21"/>
    <x v="1"/>
    <n v="4"/>
    <s v="Urban Restricted Access"/>
    <n v="0"/>
    <n v="0"/>
    <n v="0"/>
    <e v="#DIV/0!"/>
    <e v="#DIV/0!"/>
  </r>
  <r>
    <n v="2017"/>
    <n v="23015"/>
    <s v="Lincoln County"/>
    <n v="21"/>
    <x v="1"/>
    <n v="5"/>
    <s v="Urban Unrestricted Access"/>
    <n v="0"/>
    <n v="0"/>
    <n v="0"/>
    <e v="#DIV/0!"/>
    <e v="#DIV/0!"/>
  </r>
  <r>
    <n v="2017"/>
    <n v="23015"/>
    <s v="Lincoln County"/>
    <n v="31"/>
    <x v="2"/>
    <n v="1"/>
    <s v="Off-Network"/>
    <n v="694055.25624085695"/>
    <n v="626518.51860491501"/>
    <n v="67536.737635942598"/>
    <n v="0.90269256369912887"/>
    <n v="9.7307436300872019E-2"/>
  </r>
  <r>
    <n v="2017"/>
    <n v="23015"/>
    <s v="Lincoln County"/>
    <n v="31"/>
    <x v="2"/>
    <n v="2"/>
    <s v="Rural Restricted Access"/>
    <n v="0"/>
    <n v="0"/>
    <n v="0"/>
    <e v="#DIV/0!"/>
    <e v="#DIV/0!"/>
  </r>
  <r>
    <n v="2017"/>
    <n v="23015"/>
    <s v="Lincoln County"/>
    <n v="31"/>
    <x v="2"/>
    <n v="3"/>
    <s v="Rural Unrestricted Access"/>
    <n v="10711750.760473499"/>
    <n v="9669419.1152819693"/>
    <n v="1042331.64519152"/>
    <n v="0.90269269062553736"/>
    <n v="9.7307309374461678E-2"/>
  </r>
  <r>
    <n v="2017"/>
    <n v="23015"/>
    <s v="Lincoln County"/>
    <n v="31"/>
    <x v="2"/>
    <n v="4"/>
    <s v="Urban Restricted Access"/>
    <n v="0"/>
    <n v="0"/>
    <n v="0"/>
    <e v="#DIV/0!"/>
    <e v="#DIV/0!"/>
  </r>
  <r>
    <n v="2017"/>
    <n v="23015"/>
    <s v="Lincoln County"/>
    <n v="31"/>
    <x v="2"/>
    <n v="5"/>
    <s v="Urban Unrestricted Access"/>
    <n v="0"/>
    <n v="0"/>
    <n v="0"/>
    <e v="#DIV/0!"/>
    <e v="#DIV/0!"/>
  </r>
  <r>
    <n v="2017"/>
    <n v="23015"/>
    <s v="Lincoln County"/>
    <n v="32"/>
    <x v="3"/>
    <n v="1"/>
    <s v="Off-Network"/>
    <n v="65007.500949838002"/>
    <n v="58681.818287849703"/>
    <n v="6325.6826619883404"/>
    <n v="0.90269303434892212"/>
    <n v="9.730696565107852E-2"/>
  </r>
  <r>
    <n v="2017"/>
    <n v="23015"/>
    <s v="Lincoln County"/>
    <n v="32"/>
    <x v="3"/>
    <n v="2"/>
    <s v="Rural Restricted Access"/>
    <n v="0"/>
    <n v="0"/>
    <n v="0"/>
    <e v="#DIV/0!"/>
    <e v="#DIV/0!"/>
  </r>
  <r>
    <n v="2017"/>
    <n v="23015"/>
    <s v="Lincoln County"/>
    <n v="32"/>
    <x v="3"/>
    <n v="3"/>
    <s v="Rural Unrestricted Access"/>
    <n v="906460.01033819199"/>
    <n v="818257.00630941696"/>
    <n v="88203.004028774696"/>
    <n v="0.9026950962835445"/>
    <n v="9.7304903716455129E-2"/>
  </r>
  <r>
    <n v="2017"/>
    <n v="23015"/>
    <s v="Lincoln County"/>
    <n v="32"/>
    <x v="3"/>
    <n v="4"/>
    <s v="Urban Restricted Access"/>
    <n v="0"/>
    <n v="0"/>
    <n v="0"/>
    <e v="#DIV/0!"/>
    <e v="#DIV/0!"/>
  </r>
  <r>
    <n v="2017"/>
    <n v="23015"/>
    <s v="Lincoln County"/>
    <n v="32"/>
    <x v="3"/>
    <n v="5"/>
    <s v="Urban Unrestricted Access"/>
    <n v="0"/>
    <n v="0"/>
    <n v="0"/>
    <e v="#DIV/0!"/>
    <e v="#DIV/0!"/>
  </r>
  <r>
    <n v="2017"/>
    <n v="23015"/>
    <s v="Lincoln County"/>
    <n v="42"/>
    <x v="4"/>
    <n v="1"/>
    <s v="Off-Network"/>
    <n v="2.9240825065515299"/>
    <n v="2.63954787477376"/>
    <n v="0.284534631777772"/>
    <n v="0.90269268013462067"/>
    <n v="9.7307319865380063E-2"/>
  </r>
  <r>
    <n v="2017"/>
    <n v="23015"/>
    <s v="Lincoln County"/>
    <n v="42"/>
    <x v="4"/>
    <n v="2"/>
    <s v="Rural Restricted Access"/>
    <n v="0"/>
    <n v="0"/>
    <n v="0"/>
    <e v="#DIV/0!"/>
    <e v="#DIV/0!"/>
  </r>
  <r>
    <n v="2017"/>
    <n v="23015"/>
    <s v="Lincoln County"/>
    <n v="42"/>
    <x v="4"/>
    <n v="3"/>
    <s v="Rural Unrestricted Access"/>
    <n v="350.12304668334798"/>
    <n v="316.05403658337099"/>
    <n v="34.069010099977"/>
    <n v="0.90269418016692549"/>
    <n v="9.7305819833074528E-2"/>
  </r>
  <r>
    <n v="2017"/>
    <n v="23015"/>
    <s v="Lincoln County"/>
    <n v="42"/>
    <x v="4"/>
    <n v="4"/>
    <s v="Urban Restricted Access"/>
    <n v="0"/>
    <n v="0"/>
    <n v="0"/>
    <e v="#DIV/0!"/>
    <e v="#DIV/0!"/>
  </r>
  <r>
    <n v="2017"/>
    <n v="23015"/>
    <s v="Lincoln County"/>
    <n v="42"/>
    <x v="4"/>
    <n v="5"/>
    <s v="Urban Unrestricted Access"/>
    <n v="0"/>
    <n v="0"/>
    <n v="0"/>
    <e v="#DIV/0!"/>
    <e v="#DIV/0!"/>
  </r>
  <r>
    <n v="2017"/>
    <n v="23015"/>
    <s v="Lincoln County"/>
    <n v="43"/>
    <x v="5"/>
    <n v="1"/>
    <s v="Off-Network"/>
    <n v="55.275066400101899"/>
    <n v="49.8963117784688"/>
    <n v="5.3787546216331501"/>
    <n v="0.90269112328695122"/>
    <n v="9.7308876713049677E-2"/>
  </r>
  <r>
    <n v="2017"/>
    <n v="23015"/>
    <s v="Lincoln County"/>
    <n v="43"/>
    <x v="5"/>
    <n v="2"/>
    <s v="Rural Restricted Access"/>
    <n v="0"/>
    <n v="0"/>
    <n v="0"/>
    <e v="#DIV/0!"/>
    <e v="#DIV/0!"/>
  </r>
  <r>
    <n v="2017"/>
    <n v="23015"/>
    <s v="Lincoln County"/>
    <n v="43"/>
    <x v="5"/>
    <n v="3"/>
    <s v="Rural Unrestricted Access"/>
    <n v="1873.77409405913"/>
    <n v="1691.44570228456"/>
    <n v="182.32839177456401"/>
    <n v="0.90269457115847163"/>
    <n v="9.7305428841525196E-2"/>
  </r>
  <r>
    <n v="2017"/>
    <n v="23015"/>
    <s v="Lincoln County"/>
    <n v="43"/>
    <x v="5"/>
    <n v="4"/>
    <s v="Urban Restricted Access"/>
    <n v="0"/>
    <n v="0"/>
    <n v="0"/>
    <e v="#DIV/0!"/>
    <e v="#DIV/0!"/>
  </r>
  <r>
    <n v="2017"/>
    <n v="23015"/>
    <s v="Lincoln County"/>
    <n v="43"/>
    <x v="5"/>
    <n v="5"/>
    <s v="Urban Unrestricted Access"/>
    <n v="0"/>
    <n v="0"/>
    <n v="0"/>
    <e v="#DIV/0!"/>
    <e v="#DIV/0!"/>
  </r>
  <r>
    <n v="2017"/>
    <n v="23015"/>
    <s v="Lincoln County"/>
    <n v="51"/>
    <x v="6"/>
    <n v="1"/>
    <s v="Off-Network"/>
    <n v="27.9000955430038"/>
    <n v="25.185151058744701"/>
    <n v="2.7149444842590702"/>
    <n v="0.90269049508900712"/>
    <n v="9.7309504910991856E-2"/>
  </r>
  <r>
    <n v="2017"/>
    <n v="23015"/>
    <s v="Lincoln County"/>
    <n v="51"/>
    <x v="6"/>
    <n v="2"/>
    <s v="Rural Restricted Access"/>
    <n v="0"/>
    <n v="0"/>
    <n v="0"/>
    <e v="#DIV/0!"/>
    <e v="#DIV/0!"/>
  </r>
  <r>
    <n v="2017"/>
    <n v="23015"/>
    <s v="Lincoln County"/>
    <n v="51"/>
    <x v="6"/>
    <n v="3"/>
    <s v="Rural Unrestricted Access"/>
    <n v="2037.81440912786"/>
    <n v="1839.51503563448"/>
    <n v="198.29937349338101"/>
    <n v="0.90269017011306352"/>
    <n v="9.7309829886936955E-2"/>
  </r>
  <r>
    <n v="2017"/>
    <n v="23015"/>
    <s v="Lincoln County"/>
    <n v="51"/>
    <x v="6"/>
    <n v="4"/>
    <s v="Urban Restricted Access"/>
    <n v="0"/>
    <n v="0"/>
    <n v="0"/>
    <e v="#DIV/0!"/>
    <e v="#DIV/0!"/>
  </r>
  <r>
    <n v="2017"/>
    <n v="23015"/>
    <s v="Lincoln County"/>
    <n v="51"/>
    <x v="6"/>
    <n v="5"/>
    <s v="Urban Unrestricted Access"/>
    <n v="0"/>
    <n v="0"/>
    <n v="0"/>
    <e v="#DIV/0!"/>
    <e v="#DIV/0!"/>
  </r>
  <r>
    <n v="2017"/>
    <n v="23015"/>
    <s v="Lincoln County"/>
    <n v="52"/>
    <x v="7"/>
    <n v="1"/>
    <s v="Off-Network"/>
    <n v="11568.768417634999"/>
    <n v="10443.0147625798"/>
    <n v="1125.75365505526"/>
    <n v="0.90269027657782974"/>
    <n v="9.7309723422175434E-2"/>
  </r>
  <r>
    <n v="2017"/>
    <n v="23015"/>
    <s v="Lincoln County"/>
    <n v="52"/>
    <x v="7"/>
    <n v="2"/>
    <s v="Rural Restricted Access"/>
    <n v="0"/>
    <n v="0"/>
    <n v="0"/>
    <e v="#DIV/0!"/>
    <e v="#DIV/0!"/>
  </r>
  <r>
    <n v="2017"/>
    <n v="23015"/>
    <s v="Lincoln County"/>
    <n v="52"/>
    <x v="7"/>
    <n v="3"/>
    <s v="Rural Unrestricted Access"/>
    <n v="545519.86745063495"/>
    <n v="492436.43604882201"/>
    <n v="53083.431401813097"/>
    <n v="0.90269202907331958"/>
    <n v="9.7307970926680698E-2"/>
  </r>
  <r>
    <n v="2017"/>
    <n v="23015"/>
    <s v="Lincoln County"/>
    <n v="52"/>
    <x v="7"/>
    <n v="4"/>
    <s v="Urban Restricted Access"/>
    <n v="0"/>
    <n v="0"/>
    <n v="0"/>
    <e v="#DIV/0!"/>
    <e v="#DIV/0!"/>
  </r>
  <r>
    <n v="2017"/>
    <n v="23015"/>
    <s v="Lincoln County"/>
    <n v="52"/>
    <x v="7"/>
    <n v="5"/>
    <s v="Urban Unrestricted Access"/>
    <n v="0"/>
    <n v="0"/>
    <n v="0"/>
    <e v="#DIV/0!"/>
    <e v="#DIV/0!"/>
  </r>
  <r>
    <n v="2017"/>
    <n v="23015"/>
    <s v="Lincoln County"/>
    <n v="53"/>
    <x v="8"/>
    <n v="1"/>
    <s v="Off-Network"/>
    <n v="2.8652526850900499"/>
    <n v="2.58643860182505"/>
    <n v="0.27881408326499901"/>
    <n v="0.90269127581107655"/>
    <n v="9.7308724188923099E-2"/>
  </r>
  <r>
    <n v="2017"/>
    <n v="23015"/>
    <s v="Lincoln County"/>
    <n v="53"/>
    <x v="8"/>
    <n v="2"/>
    <s v="Rural Restricted Access"/>
    <n v="0"/>
    <n v="0"/>
    <n v="0"/>
    <e v="#DIV/0!"/>
    <e v="#DIV/0!"/>
  </r>
  <r>
    <n v="2017"/>
    <n v="23015"/>
    <s v="Lincoln County"/>
    <n v="53"/>
    <x v="8"/>
    <n v="3"/>
    <s v="Rural Unrestricted Access"/>
    <n v="124.919116375576"/>
    <n v="112.76385678195599"/>
    <n v="12.1552595936194"/>
    <n v="0.90269496017667494"/>
    <n v="9.7305039823320255E-2"/>
  </r>
  <r>
    <n v="2017"/>
    <n v="23015"/>
    <s v="Lincoln County"/>
    <n v="53"/>
    <x v="8"/>
    <n v="4"/>
    <s v="Urban Restricted Access"/>
    <n v="0"/>
    <n v="0"/>
    <n v="0"/>
    <e v="#DIV/0!"/>
    <e v="#DIV/0!"/>
  </r>
  <r>
    <n v="2017"/>
    <n v="23015"/>
    <s v="Lincoln County"/>
    <n v="53"/>
    <x v="8"/>
    <n v="5"/>
    <s v="Urban Unrestricted Access"/>
    <n v="0"/>
    <n v="0"/>
    <n v="0"/>
    <e v="#DIV/0!"/>
    <e v="#DIV/0!"/>
  </r>
  <r>
    <n v="2017"/>
    <n v="23015"/>
    <s v="Lincoln County"/>
    <n v="54"/>
    <x v="9"/>
    <n v="1"/>
    <s v="Off-Network"/>
    <n v="647.433360741142"/>
    <n v="584.43284188667201"/>
    <n v="63.000518854470101"/>
    <n v="0.90269188664861066"/>
    <n v="9.7308113351389516E-2"/>
  </r>
  <r>
    <n v="2017"/>
    <n v="23015"/>
    <s v="Lincoln County"/>
    <n v="54"/>
    <x v="9"/>
    <n v="2"/>
    <s v="Rural Restricted Access"/>
    <n v="0"/>
    <n v="0"/>
    <n v="0"/>
    <e v="#DIV/0!"/>
    <e v="#DIV/0!"/>
  </r>
  <r>
    <n v="2017"/>
    <n v="23015"/>
    <s v="Lincoln County"/>
    <n v="54"/>
    <x v="9"/>
    <n v="3"/>
    <s v="Rural Unrestricted Access"/>
    <n v="22637.040547739602"/>
    <n v="20434.232171937099"/>
    <n v="2202.8083758025"/>
    <n v="0.90269009011328283"/>
    <n v="9.7309909886717019E-2"/>
  </r>
  <r>
    <n v="2017"/>
    <n v="23015"/>
    <s v="Lincoln County"/>
    <n v="54"/>
    <x v="9"/>
    <n v="4"/>
    <s v="Urban Restricted Access"/>
    <n v="0"/>
    <n v="0"/>
    <n v="0"/>
    <e v="#DIV/0!"/>
    <e v="#DIV/0!"/>
  </r>
  <r>
    <n v="2017"/>
    <n v="23015"/>
    <s v="Lincoln County"/>
    <n v="54"/>
    <x v="9"/>
    <n v="5"/>
    <s v="Urban Unrestricted Access"/>
    <n v="0"/>
    <n v="0"/>
    <n v="0"/>
    <e v="#DIV/0!"/>
    <e v="#DIV/0!"/>
  </r>
  <r>
    <n v="2017"/>
    <n v="23015"/>
    <s v="Lincoln County"/>
    <n v="61"/>
    <x v="10"/>
    <n v="1"/>
    <s v="Off-Network"/>
    <n v="5.3656930020548304"/>
    <n v="4.8435705527005997"/>
    <n v="0.52212244935423702"/>
    <n v="0.90269244827196038"/>
    <n v="9.7307551728040814E-2"/>
  </r>
  <r>
    <n v="2017"/>
    <n v="23015"/>
    <s v="Lincoln County"/>
    <n v="61"/>
    <x v="10"/>
    <n v="2"/>
    <s v="Rural Restricted Access"/>
    <n v="0"/>
    <n v="0"/>
    <n v="0"/>
    <e v="#DIV/0!"/>
    <e v="#DIV/0!"/>
  </r>
  <r>
    <n v="2017"/>
    <n v="23015"/>
    <s v="Lincoln County"/>
    <n v="61"/>
    <x v="10"/>
    <n v="3"/>
    <s v="Rural Unrestricted Access"/>
    <n v="163.21205865762499"/>
    <n v="147.329837144306"/>
    <n v="15.882221513318701"/>
    <n v="0.9026896563651855"/>
    <n v="9.7310343634812738E-2"/>
  </r>
  <r>
    <n v="2017"/>
    <n v="23015"/>
    <s v="Lincoln County"/>
    <n v="61"/>
    <x v="10"/>
    <n v="4"/>
    <s v="Urban Restricted Access"/>
    <n v="0"/>
    <n v="0"/>
    <n v="0"/>
    <e v="#DIV/0!"/>
    <e v="#DIV/0!"/>
  </r>
  <r>
    <n v="2017"/>
    <n v="23015"/>
    <s v="Lincoln County"/>
    <n v="61"/>
    <x v="10"/>
    <n v="5"/>
    <s v="Urban Unrestricted Access"/>
    <n v="0"/>
    <n v="0"/>
    <n v="0"/>
    <e v="#DIV/0!"/>
    <e v="#DIV/0!"/>
  </r>
  <r>
    <n v="2017"/>
    <n v="23017"/>
    <s v="Oxford County"/>
    <n v="11"/>
    <x v="0"/>
    <n v="1"/>
    <s v="Off-Network"/>
    <n v="7779.4615992578701"/>
    <n v="7022.4519795625001"/>
    <n v="757.00961969537298"/>
    <n v="0.90269125825268093"/>
    <n v="9.730874174731946E-2"/>
  </r>
  <r>
    <n v="2017"/>
    <n v="23017"/>
    <s v="Oxford County"/>
    <n v="11"/>
    <x v="0"/>
    <n v="2"/>
    <s v="Rural Restricted Access"/>
    <n v="0"/>
    <n v="0"/>
    <n v="0"/>
    <e v="#DIV/0!"/>
    <e v="#DIV/0!"/>
  </r>
  <r>
    <n v="2017"/>
    <n v="23017"/>
    <s v="Oxford County"/>
    <n v="11"/>
    <x v="0"/>
    <n v="3"/>
    <s v="Rural Unrestricted Access"/>
    <n v="336667.67547510302"/>
    <n v="303907.83165522001"/>
    <n v="32759.843819883699"/>
    <n v="0.90269382478239835"/>
    <n v="9.7306175217603652E-2"/>
  </r>
  <r>
    <n v="2017"/>
    <n v="23017"/>
    <s v="Oxford County"/>
    <n v="11"/>
    <x v="0"/>
    <n v="4"/>
    <s v="Urban Restricted Access"/>
    <n v="0"/>
    <n v="0"/>
    <n v="0"/>
    <e v="#DIV/0!"/>
    <e v="#DIV/0!"/>
  </r>
  <r>
    <n v="2017"/>
    <n v="23017"/>
    <s v="Oxford County"/>
    <n v="11"/>
    <x v="0"/>
    <n v="5"/>
    <s v="Urban Unrestricted Access"/>
    <n v="4072.8623406300098"/>
    <n v="3676.5434849039798"/>
    <n v="396.31885572603801"/>
    <n v="0.90269279377001344"/>
    <n v="9.7307206229988494E-2"/>
  </r>
  <r>
    <n v="2017"/>
    <n v="23017"/>
    <s v="Oxford County"/>
    <n v="21"/>
    <x v="1"/>
    <n v="1"/>
    <s v="Off-Network"/>
    <n v="494935.49881506199"/>
    <n v="446774.77275030501"/>
    <n v="48160.726064756898"/>
    <n v="0.90269292426980918"/>
    <n v="9.7307075730190609E-2"/>
  </r>
  <r>
    <n v="2017"/>
    <n v="23017"/>
    <s v="Oxford County"/>
    <n v="21"/>
    <x v="1"/>
    <n v="2"/>
    <s v="Rural Restricted Access"/>
    <n v="0"/>
    <n v="0"/>
    <n v="0"/>
    <e v="#DIV/0!"/>
    <e v="#DIV/0!"/>
  </r>
  <r>
    <n v="2017"/>
    <n v="23017"/>
    <s v="Oxford County"/>
    <n v="21"/>
    <x v="1"/>
    <n v="3"/>
    <s v="Rural Unrestricted Access"/>
    <n v="5143244.5846748697"/>
    <n v="4642772.6290050698"/>
    <n v="500471.95566979802"/>
    <n v="0.90269333930549656"/>
    <n v="9.7306660694503097E-2"/>
  </r>
  <r>
    <n v="2017"/>
    <n v="23017"/>
    <s v="Oxford County"/>
    <n v="21"/>
    <x v="1"/>
    <n v="4"/>
    <s v="Urban Restricted Access"/>
    <n v="0"/>
    <n v="0"/>
    <n v="0"/>
    <e v="#DIV/0!"/>
    <e v="#DIV/0!"/>
  </r>
  <r>
    <n v="2017"/>
    <n v="23017"/>
    <s v="Oxford County"/>
    <n v="21"/>
    <x v="1"/>
    <n v="5"/>
    <s v="Urban Unrestricted Access"/>
    <n v="171755.24520362401"/>
    <n v="155041.494727724"/>
    <n v="16713.750475899498"/>
    <n v="0.90268855861673936"/>
    <n v="9.7311441383257619E-2"/>
  </r>
  <r>
    <n v="2017"/>
    <n v="23017"/>
    <s v="Oxford County"/>
    <n v="31"/>
    <x v="2"/>
    <n v="1"/>
    <s v="Off-Network"/>
    <n v="1113338.5566904999"/>
    <n v="1005002.0722093"/>
    <n v="108336.484481197"/>
    <n v="0.90269223693892364"/>
    <n v="9.7307763061073763E-2"/>
  </r>
  <r>
    <n v="2017"/>
    <n v="23017"/>
    <s v="Oxford County"/>
    <n v="31"/>
    <x v="2"/>
    <n v="2"/>
    <s v="Rural Restricted Access"/>
    <n v="0"/>
    <n v="0"/>
    <n v="0"/>
    <e v="#DIV/0!"/>
    <e v="#DIV/0!"/>
  </r>
  <r>
    <n v="2017"/>
    <n v="23017"/>
    <s v="Oxford County"/>
    <n v="31"/>
    <x v="2"/>
    <n v="3"/>
    <s v="Rural Unrestricted Access"/>
    <n v="14016088.990432899"/>
    <n v="12652188.8050934"/>
    <n v="1363900.1853395"/>
    <n v="0.90269038772010723"/>
    <n v="9.7309612279892835E-2"/>
  </r>
  <r>
    <n v="2017"/>
    <n v="23017"/>
    <s v="Oxford County"/>
    <n v="31"/>
    <x v="2"/>
    <n v="4"/>
    <s v="Urban Restricted Access"/>
    <n v="0"/>
    <n v="0"/>
    <n v="0"/>
    <e v="#DIV/0!"/>
    <e v="#DIV/0!"/>
  </r>
  <r>
    <n v="2017"/>
    <n v="23017"/>
    <s v="Oxford County"/>
    <n v="31"/>
    <x v="2"/>
    <n v="5"/>
    <s v="Urban Unrestricted Access"/>
    <n v="471033.30081653799"/>
    <n v="425198.16878384497"/>
    <n v="45835.1320326926"/>
    <n v="0.90269237450252959"/>
    <n v="9.730762549746956E-2"/>
  </r>
  <r>
    <n v="2017"/>
    <n v="23017"/>
    <s v="Oxford County"/>
    <n v="32"/>
    <x v="3"/>
    <n v="1"/>
    <s v="Off-Network"/>
    <n v="87230.919355001097"/>
    <n v="78742.900512440901"/>
    <n v="8488.0188425602391"/>
    <n v="0.90269483681563922"/>
    <n v="9.7305163184361262E-2"/>
  </r>
  <r>
    <n v="2017"/>
    <n v="23017"/>
    <s v="Oxford County"/>
    <n v="32"/>
    <x v="3"/>
    <n v="2"/>
    <s v="Rural Restricted Access"/>
    <n v="0"/>
    <n v="0"/>
    <n v="0"/>
    <e v="#DIV/0!"/>
    <e v="#DIV/0!"/>
  </r>
  <r>
    <n v="2017"/>
    <n v="23017"/>
    <s v="Oxford County"/>
    <n v="32"/>
    <x v="3"/>
    <n v="3"/>
    <s v="Rural Unrestricted Access"/>
    <n v="999693.68007801601"/>
    <n v="902412.160486195"/>
    <n v="97281.519591820499"/>
    <n v="0.90268867200978087"/>
    <n v="9.7311327990218618E-2"/>
  </r>
  <r>
    <n v="2017"/>
    <n v="23017"/>
    <s v="Oxford County"/>
    <n v="32"/>
    <x v="3"/>
    <n v="4"/>
    <s v="Urban Restricted Access"/>
    <n v="0"/>
    <n v="0"/>
    <n v="0"/>
    <e v="#DIV/0!"/>
    <e v="#DIV/0!"/>
  </r>
  <r>
    <n v="2017"/>
    <n v="23017"/>
    <s v="Oxford County"/>
    <n v="32"/>
    <x v="3"/>
    <n v="5"/>
    <s v="Urban Unrestricted Access"/>
    <n v="33757.6058524767"/>
    <n v="30472.670423339801"/>
    <n v="3284.93542913688"/>
    <n v="0.90269050940720397"/>
    <n v="9.7309490592795506E-2"/>
  </r>
  <r>
    <n v="2017"/>
    <n v="23017"/>
    <s v="Oxford County"/>
    <n v="42"/>
    <x v="4"/>
    <n v="1"/>
    <s v="Off-Network"/>
    <n v="4.7405787056221396"/>
    <n v="4.27928554007425"/>
    <n v="0.46129316554788802"/>
    <n v="0.90269264699670226"/>
    <n v="9.7307353003297362E-2"/>
  </r>
  <r>
    <n v="2017"/>
    <n v="23017"/>
    <s v="Oxford County"/>
    <n v="42"/>
    <x v="4"/>
    <n v="2"/>
    <s v="Rural Restricted Access"/>
    <n v="0"/>
    <n v="0"/>
    <n v="0"/>
    <e v="#DIV/0!"/>
    <e v="#DIV/0!"/>
  </r>
  <r>
    <n v="2017"/>
    <n v="23017"/>
    <s v="Oxford County"/>
    <n v="42"/>
    <x v="4"/>
    <n v="3"/>
    <s v="Rural Unrestricted Access"/>
    <n v="517.75809578891699"/>
    <n v="467.37618128241598"/>
    <n v="50.381914506500301"/>
    <n v="0.90269217436429805"/>
    <n v="9.730782563570059E-2"/>
  </r>
  <r>
    <n v="2017"/>
    <n v="23017"/>
    <s v="Oxford County"/>
    <n v="42"/>
    <x v="4"/>
    <n v="4"/>
    <s v="Urban Restricted Access"/>
    <n v="0"/>
    <n v="0"/>
    <n v="0"/>
    <e v="#DIV/0!"/>
    <e v="#DIV/0!"/>
  </r>
  <r>
    <n v="2017"/>
    <n v="23017"/>
    <s v="Oxford County"/>
    <n v="42"/>
    <x v="4"/>
    <n v="5"/>
    <s v="Urban Unrestricted Access"/>
    <n v="11.030148718921"/>
    <n v="9.9567939824804395"/>
    <n v="1.07335473644053"/>
    <n v="0.90268900594247303"/>
    <n v="9.7310994057524247E-2"/>
  </r>
  <r>
    <n v="2017"/>
    <n v="23017"/>
    <s v="Oxford County"/>
    <n v="43"/>
    <x v="5"/>
    <n v="1"/>
    <s v="Off-Network"/>
    <n v="246.85667835880199"/>
    <n v="222.835396600644"/>
    <n v="24.021281758158299"/>
    <n v="0.90269138385130721"/>
    <n v="9.7308616148694072E-2"/>
  </r>
  <r>
    <n v="2017"/>
    <n v="23017"/>
    <s v="Oxford County"/>
    <n v="43"/>
    <x v="5"/>
    <n v="2"/>
    <s v="Rural Restricted Access"/>
    <n v="0"/>
    <n v="0"/>
    <n v="0"/>
    <e v="#DIV/0!"/>
    <e v="#DIV/0!"/>
  </r>
  <r>
    <n v="2017"/>
    <n v="23017"/>
    <s v="Oxford County"/>
    <n v="43"/>
    <x v="5"/>
    <n v="3"/>
    <s v="Rural Unrestricted Access"/>
    <n v="6147.0458092764302"/>
    <n v="5548.8944199641201"/>
    <n v="598.15138931231104"/>
    <n v="0.9026928694089692"/>
    <n v="9.7307130591030938E-2"/>
  </r>
  <r>
    <n v="2017"/>
    <n v="23017"/>
    <s v="Oxford County"/>
    <n v="43"/>
    <x v="5"/>
    <n v="4"/>
    <s v="Urban Restricted Access"/>
    <n v="0"/>
    <n v="0"/>
    <n v="0"/>
    <e v="#DIV/0!"/>
    <e v="#DIV/0!"/>
  </r>
  <r>
    <n v="2017"/>
    <n v="23017"/>
    <s v="Oxford County"/>
    <n v="43"/>
    <x v="5"/>
    <n v="5"/>
    <s v="Urban Unrestricted Access"/>
    <n v="134.90964304527199"/>
    <n v="121.78198466072701"/>
    <n v="13.1276583845452"/>
    <n v="0.90269295738822986"/>
    <n v="9.7307042611771755E-2"/>
  </r>
  <r>
    <n v="2017"/>
    <n v="23017"/>
    <s v="Oxford County"/>
    <n v="51"/>
    <x v="6"/>
    <n v="1"/>
    <s v="Off-Network"/>
    <n v="59.662463751762999"/>
    <n v="53.856868784182097"/>
    <n v="5.8055949675809497"/>
    <n v="0.90269267136308384"/>
    <n v="9.730732863691699E-2"/>
  </r>
  <r>
    <n v="2017"/>
    <n v="23017"/>
    <s v="Oxford County"/>
    <n v="51"/>
    <x v="6"/>
    <n v="2"/>
    <s v="Rural Restricted Access"/>
    <n v="0"/>
    <n v="0"/>
    <n v="0"/>
    <e v="#DIV/0!"/>
    <e v="#DIV/0!"/>
  </r>
  <r>
    <n v="2017"/>
    <n v="23017"/>
    <s v="Oxford County"/>
    <n v="51"/>
    <x v="6"/>
    <n v="3"/>
    <s v="Rural Unrestricted Access"/>
    <n v="3131.7370161403201"/>
    <n v="2826.9976084708901"/>
    <n v="304.73940766943099"/>
    <n v="0.90269316800904209"/>
    <n v="9.7306831990958242E-2"/>
  </r>
  <r>
    <n v="2017"/>
    <n v="23017"/>
    <s v="Oxford County"/>
    <n v="51"/>
    <x v="6"/>
    <n v="4"/>
    <s v="Urban Restricted Access"/>
    <n v="0"/>
    <n v="0"/>
    <n v="0"/>
    <e v="#DIV/0!"/>
    <e v="#DIV/0!"/>
  </r>
  <r>
    <n v="2017"/>
    <n v="23017"/>
    <s v="Oxford County"/>
    <n v="51"/>
    <x v="6"/>
    <n v="5"/>
    <s v="Urban Unrestricted Access"/>
    <n v="83.167486654570993"/>
    <n v="75.074578151838097"/>
    <n v="8.0929085027328505"/>
    <n v="0.90269143834601984"/>
    <n v="9.7308561653979636E-2"/>
  </r>
  <r>
    <n v="2017"/>
    <n v="23017"/>
    <s v="Oxford County"/>
    <n v="52"/>
    <x v="7"/>
    <n v="1"/>
    <s v="Off-Network"/>
    <n v="21278.430133256999"/>
    <n v="19207.8672158345"/>
    <n v="2070.56291742248"/>
    <n v="0.90269193241909673"/>
    <n v="9.7308067580902297E-2"/>
  </r>
  <r>
    <n v="2017"/>
    <n v="23017"/>
    <s v="Oxford County"/>
    <n v="52"/>
    <x v="7"/>
    <n v="2"/>
    <s v="Rural Restricted Access"/>
    <n v="0"/>
    <n v="0"/>
    <n v="0"/>
    <e v="#DIV/0!"/>
    <e v="#DIV/0!"/>
  </r>
  <r>
    <n v="2017"/>
    <n v="23017"/>
    <s v="Oxford County"/>
    <n v="52"/>
    <x v="7"/>
    <n v="3"/>
    <s v="Rural Unrestricted Access"/>
    <n v="718391.82496415102"/>
    <n v="648486.33469329402"/>
    <n v="69905.490270857204"/>
    <n v="0.90269169575482655"/>
    <n v="9.7308304245173741E-2"/>
  </r>
  <r>
    <n v="2017"/>
    <n v="23017"/>
    <s v="Oxford County"/>
    <n v="52"/>
    <x v="7"/>
    <n v="4"/>
    <s v="Urban Restricted Access"/>
    <n v="0"/>
    <n v="0"/>
    <n v="0"/>
    <e v="#DIV/0!"/>
    <e v="#DIV/0!"/>
  </r>
  <r>
    <n v="2017"/>
    <n v="23017"/>
    <s v="Oxford County"/>
    <n v="52"/>
    <x v="7"/>
    <n v="5"/>
    <s v="Urban Unrestricted Access"/>
    <n v="18672.2901284707"/>
    <n v="16855.329724915799"/>
    <n v="1816.96040355483"/>
    <n v="0.90269215018330939"/>
    <n v="9.7307849816686776E-2"/>
  </r>
  <r>
    <n v="2017"/>
    <n v="23017"/>
    <s v="Oxford County"/>
    <n v="53"/>
    <x v="8"/>
    <n v="1"/>
    <s v="Off-Network"/>
    <n v="519.93754035746804"/>
    <n v="469.34358137380599"/>
    <n v="50.593958983662297"/>
    <n v="0.90269223693892608"/>
    <n v="9.7307763061074373E-2"/>
  </r>
  <r>
    <n v="2017"/>
    <n v="23017"/>
    <s v="Oxford County"/>
    <n v="53"/>
    <x v="8"/>
    <n v="2"/>
    <s v="Rural Restricted Access"/>
    <n v="0"/>
    <n v="0"/>
    <n v="0"/>
    <e v="#DIV/0!"/>
    <e v="#DIV/0!"/>
  </r>
  <r>
    <n v="2017"/>
    <n v="23017"/>
    <s v="Oxford County"/>
    <n v="53"/>
    <x v="8"/>
    <n v="3"/>
    <s v="Rural Unrestricted Access"/>
    <n v="13393.7158684769"/>
    <n v="12090.398478461901"/>
    <n v="1303.31739001501"/>
    <n v="0.90269187409877394"/>
    <n v="9.7308125901226838E-2"/>
  </r>
  <r>
    <n v="2017"/>
    <n v="23017"/>
    <s v="Oxford County"/>
    <n v="53"/>
    <x v="8"/>
    <n v="4"/>
    <s v="Urban Restricted Access"/>
    <n v="0"/>
    <n v="0"/>
    <n v="0"/>
    <e v="#DIV/0!"/>
    <e v="#DIV/0!"/>
  </r>
  <r>
    <n v="2017"/>
    <n v="23017"/>
    <s v="Oxford County"/>
    <n v="53"/>
    <x v="8"/>
    <n v="5"/>
    <s v="Urban Unrestricted Access"/>
    <n v="337.69667020174097"/>
    <n v="304.83685919940399"/>
    <n v="32.859811002337402"/>
    <n v="0.90269429964261583"/>
    <n v="9.7305700357385394E-2"/>
  </r>
  <r>
    <n v="2017"/>
    <n v="23017"/>
    <s v="Oxford County"/>
    <n v="54"/>
    <x v="9"/>
    <n v="1"/>
    <s v="Off-Network"/>
    <n v="1241.82794739219"/>
    <n v="1120.98877170992"/>
    <n v="120.83917568226499"/>
    <n v="0.90269249783270744"/>
    <n v="9.730750216728852E-2"/>
  </r>
  <r>
    <n v="2017"/>
    <n v="23017"/>
    <s v="Oxford County"/>
    <n v="54"/>
    <x v="9"/>
    <n v="2"/>
    <s v="Rural Restricted Access"/>
    <n v="0"/>
    <n v="0"/>
    <n v="0"/>
    <e v="#DIV/0!"/>
    <e v="#DIV/0!"/>
  </r>
  <r>
    <n v="2017"/>
    <n v="23017"/>
    <s v="Oxford County"/>
    <n v="54"/>
    <x v="9"/>
    <n v="3"/>
    <s v="Rural Unrestricted Access"/>
    <n v="35095.130309446198"/>
    <n v="31680.0822455854"/>
    <n v="3415.0480638607601"/>
    <n v="0.90269168304123359"/>
    <n v="9.7308316958765254E-2"/>
  </r>
  <r>
    <n v="2017"/>
    <n v="23017"/>
    <s v="Oxford County"/>
    <n v="54"/>
    <x v="9"/>
    <n v="4"/>
    <s v="Urban Restricted Access"/>
    <n v="0"/>
    <n v="0"/>
    <n v="0"/>
    <e v="#DIV/0!"/>
    <e v="#DIV/0!"/>
  </r>
  <r>
    <n v="2017"/>
    <n v="23017"/>
    <s v="Oxford County"/>
    <n v="54"/>
    <x v="9"/>
    <n v="5"/>
    <s v="Urban Unrestricted Access"/>
    <n v="890.72145165043105"/>
    <n v="804.04944558357602"/>
    <n v="86.672006066854195"/>
    <n v="0.90269460120640499"/>
    <n v="9.7305398793594053E-2"/>
  </r>
  <r>
    <n v="2017"/>
    <n v="23017"/>
    <s v="Oxford County"/>
    <n v="61"/>
    <x v="10"/>
    <n v="1"/>
    <s v="Off-Network"/>
    <n v="9.8818918165888103"/>
    <n v="8.9202843501414293"/>
    <n v="0.96160746644738304"/>
    <n v="0.9026899419367127"/>
    <n v="9.7310058063287533E-2"/>
  </r>
  <r>
    <n v="2017"/>
    <n v="23017"/>
    <s v="Oxford County"/>
    <n v="61"/>
    <x v="10"/>
    <n v="2"/>
    <s v="Rural Restricted Access"/>
    <n v="0"/>
    <n v="0"/>
    <n v="0"/>
    <e v="#DIV/0!"/>
    <e v="#DIV/0!"/>
  </r>
  <r>
    <n v="2017"/>
    <n v="23017"/>
    <s v="Oxford County"/>
    <n v="61"/>
    <x v="10"/>
    <n v="3"/>
    <s v="Rural Unrestricted Access"/>
    <n v="219.35552913194601"/>
    <n v="198.010031099987"/>
    <n v="21.345498031958801"/>
    <n v="0.90268994760957522"/>
    <n v="9.7310052390423799E-2"/>
  </r>
  <r>
    <n v="2017"/>
    <n v="23017"/>
    <s v="Oxford County"/>
    <n v="61"/>
    <x v="10"/>
    <n v="4"/>
    <s v="Urban Restricted Access"/>
    <n v="0"/>
    <n v="0"/>
    <n v="0"/>
    <e v="#DIV/0!"/>
    <e v="#DIV/0!"/>
  </r>
  <r>
    <n v="2017"/>
    <n v="23017"/>
    <s v="Oxford County"/>
    <n v="61"/>
    <x v="10"/>
    <n v="5"/>
    <s v="Urban Unrestricted Access"/>
    <n v="9.2521807814182608"/>
    <n v="8.3518523270301408"/>
    <n v="0.90032845438812004"/>
    <n v="0.90269013590868152"/>
    <n v="9.7309864091318504E-2"/>
  </r>
  <r>
    <n v="2017"/>
    <n v="23019"/>
    <s v="Penobscot County"/>
    <n v="11"/>
    <x v="0"/>
    <n v="1"/>
    <s v="Off-Network"/>
    <n v="18266.680649749102"/>
    <n v="16489.226455542401"/>
    <n v="1777.4541942067401"/>
    <n v="0.90269418794316558"/>
    <n v="9.730581205683661E-2"/>
  </r>
  <r>
    <n v="2017"/>
    <n v="23019"/>
    <s v="Penobscot County"/>
    <n v="11"/>
    <x v="0"/>
    <n v="2"/>
    <s v="Rural Restricted Access"/>
    <n v="37386.583484307397"/>
    <n v="33748.5657175456"/>
    <n v="3638.01776676182"/>
    <n v="0.90269189030634978"/>
    <n v="9.7308109693650863E-2"/>
  </r>
  <r>
    <n v="2017"/>
    <n v="23019"/>
    <s v="Penobscot County"/>
    <n v="11"/>
    <x v="0"/>
    <n v="3"/>
    <s v="Rural Unrestricted Access"/>
    <n v="236487.44789217101"/>
    <n v="213475.46434206"/>
    <n v="23011.983550110999"/>
    <n v="0.9026925794361671"/>
    <n v="9.7307420563832889E-2"/>
  </r>
  <r>
    <n v="2017"/>
    <n v="23019"/>
    <s v="Penobscot County"/>
    <n v="11"/>
    <x v="0"/>
    <n v="4"/>
    <s v="Urban Restricted Access"/>
    <n v="27681.138960188"/>
    <n v="24987.601086620401"/>
    <n v="2693.5378735675899"/>
    <n v="0.90269410960865659"/>
    <n v="9.7305890391343075E-2"/>
  </r>
  <r>
    <n v="2017"/>
    <n v="23019"/>
    <s v="Penobscot County"/>
    <n v="11"/>
    <x v="0"/>
    <n v="5"/>
    <s v="Urban Unrestricted Access"/>
    <n v="103060.569379219"/>
    <n v="93031.538533114304"/>
    <n v="10029.030846104501"/>
    <n v="0.9026879930266819"/>
    <n v="9.7312006973316226E-2"/>
  </r>
  <r>
    <n v="2017"/>
    <n v="23019"/>
    <s v="Penobscot County"/>
    <n v="21"/>
    <x v="1"/>
    <n v="1"/>
    <s v="Off-Network"/>
    <n v="1314557.6320463"/>
    <n v="1186636.27167169"/>
    <n v="127921.360374603"/>
    <n v="0.90268866327641961"/>
    <n v="9.7311336723575073E-2"/>
  </r>
  <r>
    <n v="2017"/>
    <n v="23019"/>
    <s v="Penobscot County"/>
    <n v="21"/>
    <x v="1"/>
    <n v="2"/>
    <s v="Rural Restricted Access"/>
    <n v="4201925.26937606"/>
    <n v="3793040.46108536"/>
    <n v="408884.80829069798"/>
    <n v="0.90269108037911039"/>
    <n v="9.7308919620889139E-2"/>
  </r>
  <r>
    <n v="2017"/>
    <n v="23019"/>
    <s v="Penobscot County"/>
    <n v="21"/>
    <x v="1"/>
    <n v="3"/>
    <s v="Rural Unrestricted Access"/>
    <n v="7413476.8518948797"/>
    <n v="6692084.2771022003"/>
    <n v="721392.574792678"/>
    <n v="0.90269173436370931"/>
    <n v="9.7308265636290553E-2"/>
  </r>
  <r>
    <n v="2017"/>
    <n v="23019"/>
    <s v="Penobscot County"/>
    <n v="21"/>
    <x v="1"/>
    <n v="4"/>
    <s v="Urban Restricted Access"/>
    <n v="2004869.70910943"/>
    <n v="1809781.29444267"/>
    <n v="195088.41466676301"/>
    <n v="0.90269272173630721"/>
    <n v="9.730727826369423E-2"/>
  </r>
  <r>
    <n v="2017"/>
    <n v="23019"/>
    <s v="Penobscot County"/>
    <n v="21"/>
    <x v="1"/>
    <n v="5"/>
    <s v="Urban Unrestricted Access"/>
    <n v="6656187.3393872101"/>
    <n v="6008491.7167353397"/>
    <n v="647695.62265186897"/>
    <n v="0.90269269934468233"/>
    <n v="9.730730065531748E-2"/>
  </r>
  <r>
    <n v="2017"/>
    <n v="23019"/>
    <s v="Penobscot County"/>
    <n v="31"/>
    <x v="2"/>
    <n v="1"/>
    <s v="Off-Network"/>
    <n v="2381650.46671911"/>
    <n v="2149892.8516166001"/>
    <n v="231757.615102518"/>
    <n v="0.90269033246437191"/>
    <n v="9.7309667535631417E-2"/>
  </r>
  <r>
    <n v="2017"/>
    <n v="23019"/>
    <s v="Penobscot County"/>
    <n v="31"/>
    <x v="2"/>
    <n v="2"/>
    <s v="Rural Restricted Access"/>
    <n v="9047900.0250315592"/>
    <n v="8167423.7552683204"/>
    <n v="880476.26976324106"/>
    <n v="0.9026872238500262"/>
    <n v="9.7312776149974092E-2"/>
  </r>
  <r>
    <n v="2017"/>
    <n v="23019"/>
    <s v="Penobscot County"/>
    <n v="31"/>
    <x v="2"/>
    <n v="3"/>
    <s v="Rural Unrestricted Access"/>
    <n v="18604730.720598798"/>
    <n v="16794420.508418299"/>
    <n v="1810310.2121804601"/>
    <n v="0.9026962421887591"/>
    <n v="9.7303757811238817E-2"/>
  </r>
  <r>
    <n v="2017"/>
    <n v="23019"/>
    <s v="Penobscot County"/>
    <n v="31"/>
    <x v="2"/>
    <n v="4"/>
    <s v="Urban Restricted Access"/>
    <n v="4408896.5939414203"/>
    <n v="3979874.6229136302"/>
    <n v="429021.97102779202"/>
    <n v="0.90269175929021794"/>
    <n v="9.7308240709782529E-2"/>
  </r>
  <r>
    <n v="2017"/>
    <n v="23019"/>
    <s v="Penobscot County"/>
    <n v="31"/>
    <x v="2"/>
    <n v="5"/>
    <s v="Urban Unrestricted Access"/>
    <n v="11503654.9808346"/>
    <n v="10384211.4498441"/>
    <n v="1119443.53099052"/>
    <n v="0.90268801238775653"/>
    <n v="9.7311987612245257E-2"/>
  </r>
  <r>
    <n v="2017"/>
    <n v="23019"/>
    <s v="Penobscot County"/>
    <n v="32"/>
    <x v="3"/>
    <n v="1"/>
    <s v="Off-Network"/>
    <n v="253719.73581015799"/>
    <n v="229030.80347550599"/>
    <n v="24688.932334652702"/>
    <n v="0.90269210924480414"/>
    <n v="9.7307890755198592E-2"/>
  </r>
  <r>
    <n v="2017"/>
    <n v="23019"/>
    <s v="Penobscot County"/>
    <n v="32"/>
    <x v="3"/>
    <n v="2"/>
    <s v="Rural Restricted Access"/>
    <n v="874839.508451581"/>
    <n v="789708.24096515495"/>
    <n v="85131.267486426004"/>
    <n v="0.90268927424516543"/>
    <n v="9.7310725754834487E-2"/>
  </r>
  <r>
    <n v="2017"/>
    <n v="23019"/>
    <s v="Penobscot County"/>
    <n v="32"/>
    <x v="3"/>
    <n v="3"/>
    <s v="Rural Unrestricted Access"/>
    <n v="1814809.32246956"/>
    <n v="1638214.93488805"/>
    <n v="176594.387581508"/>
    <n v="0.90269259398491319"/>
    <n v="9.7307406015085668E-2"/>
  </r>
  <r>
    <n v="2017"/>
    <n v="23019"/>
    <s v="Penobscot County"/>
    <n v="32"/>
    <x v="3"/>
    <n v="4"/>
    <s v="Urban Restricted Access"/>
    <n v="421481.30066080502"/>
    <n v="380467.96291846898"/>
    <n v="41013.337742336204"/>
    <n v="0.90269239067537588"/>
    <n v="9.7307609324624483E-2"/>
  </r>
  <r>
    <n v="2017"/>
    <n v="23019"/>
    <s v="Penobscot County"/>
    <n v="32"/>
    <x v="3"/>
    <n v="5"/>
    <s v="Urban Unrestricted Access"/>
    <n v="1128174.6363967001"/>
    <n v="1018390.76035696"/>
    <n v="109783.876039736"/>
    <n v="0.90268893440967524"/>
    <n v="9.7311065590321155E-2"/>
  </r>
  <r>
    <n v="2017"/>
    <n v="23019"/>
    <s v="Penobscot County"/>
    <n v="42"/>
    <x v="4"/>
    <n v="1"/>
    <s v="Off-Network"/>
    <n v="25.7762335584566"/>
    <n v="23.267968672445999"/>
    <n v="2.5082648860105299"/>
    <n v="0.90269079148735076"/>
    <n v="9.7309208512646517E-2"/>
  </r>
  <r>
    <n v="2017"/>
    <n v="23019"/>
    <s v="Penobscot County"/>
    <n v="42"/>
    <x v="4"/>
    <n v="2"/>
    <s v="Rural Restricted Access"/>
    <n v="885.37405282511395"/>
    <n v="799.220446264982"/>
    <n v="86.153606560132303"/>
    <n v="0.90269241990407678"/>
    <n v="9.7307580095923635E-2"/>
  </r>
  <r>
    <n v="2017"/>
    <n v="23019"/>
    <s v="Penobscot County"/>
    <n v="42"/>
    <x v="4"/>
    <n v="3"/>
    <s v="Rural Unrestricted Access"/>
    <n v="1634.19544479554"/>
    <n v="1475.1774855690501"/>
    <n v="159.017959226486"/>
    <n v="0.90269342646075901"/>
    <n v="9.7306573539238633E-2"/>
  </r>
  <r>
    <n v="2017"/>
    <n v="23019"/>
    <s v="Penobscot County"/>
    <n v="42"/>
    <x v="4"/>
    <n v="4"/>
    <s v="Urban Restricted Access"/>
    <n v="375.786343853365"/>
    <n v="339.218977964082"/>
    <n v="36.567365889282698"/>
    <n v="0.90269107303284046"/>
    <n v="9.7308926967158746E-2"/>
  </r>
  <r>
    <n v="2017"/>
    <n v="23019"/>
    <s v="Penobscot County"/>
    <n v="42"/>
    <x v="4"/>
    <n v="5"/>
    <s v="Urban Unrestricted Access"/>
    <n v="864.84476459038206"/>
    <n v="780.68687323444306"/>
    <n v="84.157891355939199"/>
    <n v="0.90269017654769657"/>
    <n v="9.7309823452303656E-2"/>
  </r>
  <r>
    <n v="2017"/>
    <n v="23019"/>
    <s v="Penobscot County"/>
    <n v="43"/>
    <x v="5"/>
    <n v="1"/>
    <s v="Off-Network"/>
    <n v="280.180082174169"/>
    <n v="252.91661191316899"/>
    <n v="27.263470261000499"/>
    <n v="0.90269304638131931"/>
    <n v="9.730695361868244E-2"/>
  </r>
  <r>
    <n v="2017"/>
    <n v="23019"/>
    <s v="Penobscot County"/>
    <n v="43"/>
    <x v="5"/>
    <n v="2"/>
    <s v="Rural Restricted Access"/>
    <n v="1956.9624136397199"/>
    <n v="1766.5373706553901"/>
    <n v="190.425042984329"/>
    <n v="0.90269356138007695"/>
    <n v="9.7306438619922608E-2"/>
  </r>
  <r>
    <n v="2017"/>
    <n v="23019"/>
    <s v="Penobscot County"/>
    <n v="43"/>
    <x v="5"/>
    <n v="3"/>
    <s v="Rural Unrestricted Access"/>
    <n v="3546.3628502944798"/>
    <n v="3201.27340436644"/>
    <n v="345.08944592803601"/>
    <n v="0.90269200854633791"/>
    <n v="9.730799145366098E-2"/>
  </r>
  <r>
    <n v="2017"/>
    <n v="23019"/>
    <s v="Penobscot County"/>
    <n v="43"/>
    <x v="5"/>
    <n v="4"/>
    <s v="Urban Restricted Access"/>
    <n v="910.66033307479699"/>
    <n v="822.04763308080601"/>
    <n v="88.612699993990603"/>
    <n v="0.9026940157865504"/>
    <n v="9.7305984213449215E-2"/>
  </r>
  <r>
    <n v="2017"/>
    <n v="23019"/>
    <s v="Penobscot County"/>
    <n v="43"/>
    <x v="5"/>
    <n v="5"/>
    <s v="Urban Unrestricted Access"/>
    <n v="1936.0620125527601"/>
    <n v="1747.67333272683"/>
    <n v="188.38867982592399"/>
    <n v="0.90269491441674765"/>
    <n v="9.7305085583249185E-2"/>
  </r>
  <r>
    <n v="2017"/>
    <n v="23019"/>
    <s v="Penobscot County"/>
    <n v="51"/>
    <x v="6"/>
    <n v="1"/>
    <s v="Off-Network"/>
    <n v="106.45793885372601"/>
    <n v="96.098868358595098"/>
    <n v="10.3590704951307"/>
    <n v="0.90269330209967391"/>
    <n v="9.7306697900324174E-2"/>
  </r>
  <r>
    <n v="2017"/>
    <n v="23019"/>
    <s v="Penobscot County"/>
    <n v="51"/>
    <x v="6"/>
    <n v="2"/>
    <s v="Rural Restricted Access"/>
    <n v="1020.08801818466"/>
    <n v="920.82261914296305"/>
    <n v="99.2653990417015"/>
    <n v="0.90268937849270225"/>
    <n v="9.7310621507302242E-2"/>
  </r>
  <r>
    <n v="2017"/>
    <n v="23019"/>
    <s v="Penobscot County"/>
    <n v="51"/>
    <x v="6"/>
    <n v="3"/>
    <s v="Rural Unrestricted Access"/>
    <n v="2990.7816073569002"/>
    <n v="2699.7605231039001"/>
    <n v="291.02108425299798"/>
    <n v="0.90269397018587738"/>
    <n v="9.7306029814121911E-2"/>
  </r>
  <r>
    <n v="2017"/>
    <n v="23019"/>
    <s v="Penobscot County"/>
    <n v="51"/>
    <x v="6"/>
    <n v="4"/>
    <s v="Urban Restricted Access"/>
    <n v="588.61534741586297"/>
    <n v="531.33895823468004"/>
    <n v="57.2763891811829"/>
    <n v="0.90269300752581882"/>
    <n v="9.7306992474181148E-2"/>
  </r>
  <r>
    <n v="2017"/>
    <n v="23019"/>
    <s v="Penobscot County"/>
    <n v="51"/>
    <x v="6"/>
    <n v="5"/>
    <s v="Urban Unrestricted Access"/>
    <n v="1781.20674057672"/>
    <n v="1607.88992071694"/>
    <n v="173.31681985978"/>
    <n v="0.90269696610082251"/>
    <n v="9.7303033899177466E-2"/>
  </r>
  <r>
    <n v="2017"/>
    <n v="23019"/>
    <s v="Penobscot County"/>
    <n v="52"/>
    <x v="7"/>
    <n v="1"/>
    <s v="Off-Network"/>
    <n v="46386.323182379099"/>
    <n v="41872.575456799699"/>
    <n v="4513.7477255793901"/>
    <n v="0.90269227186141687"/>
    <n v="9.7307728138582877E-2"/>
  </r>
  <r>
    <n v="2017"/>
    <n v="23019"/>
    <s v="Penobscot County"/>
    <n v="52"/>
    <x v="7"/>
    <n v="2"/>
    <s v="Rural Restricted Access"/>
    <n v="280868.32782739599"/>
    <n v="253537.85352292401"/>
    <n v="27330.474304472002"/>
    <n v="0.90269292904656884"/>
    <n v="9.7307070953431218E-2"/>
  </r>
  <r>
    <n v="2017"/>
    <n v="23019"/>
    <s v="Penobscot County"/>
    <n v="52"/>
    <x v="7"/>
    <n v="3"/>
    <s v="Rural Unrestricted Access"/>
    <n v="893993.99225646001"/>
    <n v="807003.38059110998"/>
    <n v="86990.611665350894"/>
    <n v="0.90269441135081474"/>
    <n v="9.7305588649186245E-2"/>
  </r>
  <r>
    <n v="2017"/>
    <n v="23019"/>
    <s v="Penobscot County"/>
    <n v="52"/>
    <x v="7"/>
    <n v="4"/>
    <s v="Urban Restricted Access"/>
    <n v="199439.42054169401"/>
    <n v="180032.90264037601"/>
    <n v="19406.5179013179"/>
    <n v="0.90269467365775391"/>
    <n v="9.7305326342245618E-2"/>
  </r>
  <r>
    <n v="2017"/>
    <n v="23019"/>
    <s v="Penobscot County"/>
    <n v="52"/>
    <x v="7"/>
    <n v="5"/>
    <s v="Urban Unrestricted Access"/>
    <n v="525805.34061420802"/>
    <n v="474639.92933494103"/>
    <n v="51165.411279266402"/>
    <n v="0.90269134349320368"/>
    <n v="9.7308656506795169E-2"/>
  </r>
  <r>
    <n v="2017"/>
    <n v="23019"/>
    <s v="Penobscot County"/>
    <n v="53"/>
    <x v="8"/>
    <n v="1"/>
    <s v="Off-Network"/>
    <n v="193.839833664521"/>
    <n v="174.97792364887201"/>
    <n v="18.861910015648998"/>
    <n v="0.90269332335327246"/>
    <n v="9.7306676646727555E-2"/>
  </r>
  <r>
    <n v="2017"/>
    <n v="23019"/>
    <s v="Penobscot County"/>
    <n v="53"/>
    <x v="8"/>
    <n v="2"/>
    <s v="Rural Restricted Access"/>
    <n v="710.37578735597901"/>
    <n v="641.25093534525502"/>
    <n v="69.124852010723899"/>
    <n v="0.90269255619197419"/>
    <n v="9.730744380802564E-2"/>
  </r>
  <r>
    <n v="2017"/>
    <n v="23019"/>
    <s v="Penobscot County"/>
    <n v="53"/>
    <x v="8"/>
    <n v="3"/>
    <s v="Rural Unrestricted Access"/>
    <n v="2269.0008473012499"/>
    <n v="2048.21009843707"/>
    <n v="220.790748864178"/>
    <n v="0.90269252251413279"/>
    <n v="9.7307477485866323E-2"/>
  </r>
  <r>
    <n v="2017"/>
    <n v="23019"/>
    <s v="Penobscot County"/>
    <n v="53"/>
    <x v="8"/>
    <n v="4"/>
    <s v="Urban Restricted Access"/>
    <n v="524.19437346020902"/>
    <n v="473.186045776257"/>
    <n v="51.008327683951698"/>
    <n v="0.90269195881053466"/>
    <n v="9.7308041189464775E-2"/>
  </r>
  <r>
    <n v="2017"/>
    <n v="23019"/>
    <s v="Penobscot County"/>
    <n v="53"/>
    <x v="8"/>
    <n v="5"/>
    <s v="Urban Unrestricted Access"/>
    <n v="1293.1511679790201"/>
    <n v="1167.3186544713501"/>
    <n v="125.832513507675"/>
    <n v="0.90269311382649464"/>
    <n v="9.7306886173509216E-2"/>
  </r>
  <r>
    <n v="2017"/>
    <n v="23019"/>
    <s v="Penobscot County"/>
    <n v="54"/>
    <x v="9"/>
    <n v="1"/>
    <s v="Off-Network"/>
    <n v="2073.1460395367799"/>
    <n v="1871.4113779971501"/>
    <n v="201.734661539623"/>
    <n v="0.90269153369209576"/>
    <n v="9.7308466307900937E-2"/>
  </r>
  <r>
    <n v="2017"/>
    <n v="23019"/>
    <s v="Penobscot County"/>
    <n v="54"/>
    <x v="9"/>
    <n v="2"/>
    <s v="Rural Restricted Access"/>
    <n v="9036.5979518045497"/>
    <n v="8157.21822165305"/>
    <n v="879.37973015150601"/>
    <n v="0.90268685905453028"/>
    <n v="9.7313140945470486E-2"/>
  </r>
  <r>
    <n v="2017"/>
    <n v="23019"/>
    <s v="Penobscot County"/>
    <n v="54"/>
    <x v="9"/>
    <n v="3"/>
    <s v="Rural Unrestricted Access"/>
    <n v="25730.434858738201"/>
    <n v="23226.660560193701"/>
    <n v="2503.7742985444402"/>
    <n v="0.9026921110237589"/>
    <n v="9.7307888976238752E-2"/>
  </r>
  <r>
    <n v="2017"/>
    <n v="23019"/>
    <s v="Penobscot County"/>
    <n v="54"/>
    <x v="9"/>
    <n v="4"/>
    <s v="Urban Restricted Access"/>
    <n v="5985.0466148949599"/>
    <n v="5402.6556029610701"/>
    <n v="582.39101193389297"/>
    <n v="0.90269231813759043"/>
    <n v="9.7307681862410053E-2"/>
  </r>
  <r>
    <n v="2017"/>
    <n v="23019"/>
    <s v="Penobscot County"/>
    <n v="54"/>
    <x v="9"/>
    <n v="5"/>
    <s v="Urban Unrestricted Access"/>
    <n v="14745.831808045499"/>
    <n v="13310.93170107"/>
    <n v="1434.9001069754499"/>
    <n v="0.90269113837358428"/>
    <n v="9.7308861626412391E-2"/>
  </r>
  <r>
    <n v="2017"/>
    <n v="23019"/>
    <s v="Penobscot County"/>
    <n v="61"/>
    <x v="10"/>
    <n v="1"/>
    <s v="Off-Network"/>
    <n v="23.3463721584796"/>
    <n v="21.074588908146598"/>
    <n v="2.27178325033299"/>
    <n v="0.90269223693892542"/>
    <n v="9.7307763061074096E-2"/>
  </r>
  <r>
    <n v="2017"/>
    <n v="23019"/>
    <s v="Penobscot County"/>
    <n v="61"/>
    <x v="10"/>
    <n v="2"/>
    <s v="Rural Restricted Access"/>
    <n v="241.51940079309199"/>
    <n v="218.017736763844"/>
    <n v="23.501664029247699"/>
    <n v="0.90269243815579969"/>
    <n v="9.7307561844199059E-2"/>
  </r>
  <r>
    <n v="2017"/>
    <n v="23019"/>
    <s v="Penobscot County"/>
    <n v="61"/>
    <x v="10"/>
    <n v="3"/>
    <s v="Rural Unrestricted Access"/>
    <n v="153.822903496202"/>
    <n v="138.854384465713"/>
    <n v="14.968519030488499"/>
    <n v="0.90268992009464577"/>
    <n v="9.7310079905350913E-2"/>
  </r>
  <r>
    <n v="2017"/>
    <n v="23019"/>
    <s v="Penobscot County"/>
    <n v="61"/>
    <x v="10"/>
    <n v="4"/>
    <s v="Urban Restricted Access"/>
    <n v="46.561420973567699"/>
    <n v="42.0305992352394"/>
    <n v="4.5308217383282399"/>
    <n v="0.90269150632450867"/>
    <n v="9.7308493675489993E-2"/>
  </r>
  <r>
    <n v="2017"/>
    <n v="23019"/>
    <s v="Penobscot County"/>
    <n v="61"/>
    <x v="10"/>
    <n v="5"/>
    <s v="Urban Unrestricted Access"/>
    <n v="45.869211160328398"/>
    <n v="41.405793788348497"/>
    <n v="4.46341737197986"/>
    <n v="0.90269251946847862"/>
    <n v="9.7307480531520538E-2"/>
  </r>
  <r>
    <n v="2017"/>
    <n v="23021"/>
    <s v="Piscataquis County"/>
    <n v="11"/>
    <x v="0"/>
    <n v="1"/>
    <s v="Off-Network"/>
    <n v="2213.3086163177099"/>
    <n v="1997.93569593704"/>
    <n v="215.372920380663"/>
    <n v="0.90269187098770409"/>
    <n v="9.7308129012292813E-2"/>
  </r>
  <r>
    <n v="2017"/>
    <n v="23021"/>
    <s v="Piscataquis County"/>
    <n v="11"/>
    <x v="0"/>
    <n v="2"/>
    <s v="Rural Restricted Access"/>
    <n v="0"/>
    <n v="0"/>
    <n v="0"/>
    <e v="#DIV/0!"/>
    <e v="#DIV/0!"/>
  </r>
  <r>
    <n v="2017"/>
    <n v="23021"/>
    <s v="Piscataquis County"/>
    <n v="11"/>
    <x v="0"/>
    <n v="3"/>
    <s v="Rural Unrestricted Access"/>
    <n v="70569.807854127794"/>
    <n v="63702.697837671003"/>
    <n v="6867.1100164568297"/>
    <n v="0.90269053827308787"/>
    <n v="9.7309461726912669E-2"/>
  </r>
  <r>
    <n v="2017"/>
    <n v="23021"/>
    <s v="Piscataquis County"/>
    <n v="11"/>
    <x v="0"/>
    <n v="4"/>
    <s v="Urban Restricted Access"/>
    <n v="0"/>
    <n v="0"/>
    <n v="0"/>
    <e v="#DIV/0!"/>
    <e v="#DIV/0!"/>
  </r>
  <r>
    <n v="2017"/>
    <n v="23021"/>
    <s v="Piscataquis County"/>
    <n v="11"/>
    <x v="0"/>
    <n v="5"/>
    <s v="Urban Unrestricted Access"/>
    <n v="0"/>
    <n v="0"/>
    <n v="0"/>
    <e v="#DIV/0!"/>
    <e v="#DIV/0!"/>
  </r>
  <r>
    <n v="2017"/>
    <n v="23021"/>
    <s v="Piscataquis County"/>
    <n v="21"/>
    <x v="1"/>
    <n v="1"/>
    <s v="Off-Network"/>
    <n v="143520.30465531201"/>
    <n v="129554.389468045"/>
    <n v="13965.915187267299"/>
    <n v="0.90269031813436795"/>
    <n v="9.7309681865634115E-2"/>
  </r>
  <r>
    <n v="2017"/>
    <n v="23021"/>
    <s v="Piscataquis County"/>
    <n v="21"/>
    <x v="1"/>
    <n v="2"/>
    <s v="Rural Restricted Access"/>
    <n v="0"/>
    <n v="0"/>
    <n v="0"/>
    <e v="#DIV/0!"/>
    <e v="#DIV/0!"/>
  </r>
  <r>
    <n v="2017"/>
    <n v="23021"/>
    <s v="Piscataquis County"/>
    <n v="21"/>
    <x v="1"/>
    <n v="3"/>
    <s v="Rural Unrestricted Access"/>
    <n v="1517505.7559181701"/>
    <n v="1369841.7993256401"/>
    <n v="147663.95659252201"/>
    <n v="0.90269298418365096"/>
    <n v="9.7307015816343725E-2"/>
  </r>
  <r>
    <n v="2017"/>
    <n v="23021"/>
    <s v="Piscataquis County"/>
    <n v="21"/>
    <x v="1"/>
    <n v="4"/>
    <s v="Urban Restricted Access"/>
    <n v="0"/>
    <n v="0"/>
    <n v="0"/>
    <e v="#DIV/0!"/>
    <e v="#DIV/0!"/>
  </r>
  <r>
    <n v="2017"/>
    <n v="23021"/>
    <s v="Piscataquis County"/>
    <n v="21"/>
    <x v="1"/>
    <n v="5"/>
    <s v="Urban Unrestricted Access"/>
    <n v="0"/>
    <n v="0"/>
    <n v="0"/>
    <e v="#DIV/0!"/>
    <e v="#DIV/0!"/>
  </r>
  <r>
    <n v="2017"/>
    <n v="23021"/>
    <s v="Piscataquis County"/>
    <n v="31"/>
    <x v="2"/>
    <n v="1"/>
    <s v="Off-Network"/>
    <n v="350431.74510134"/>
    <n v="316331.85388734302"/>
    <n v="34099.891213996998"/>
    <n v="0.90269177467316564"/>
    <n v="9.7308225326834419E-2"/>
  </r>
  <r>
    <n v="2017"/>
    <n v="23021"/>
    <s v="Piscataquis County"/>
    <n v="31"/>
    <x v="2"/>
    <n v="2"/>
    <s v="Rural Restricted Access"/>
    <n v="0"/>
    <n v="0"/>
    <n v="0"/>
    <e v="#DIV/0!"/>
    <e v="#DIV/0!"/>
  </r>
  <r>
    <n v="2017"/>
    <n v="23021"/>
    <s v="Piscataquis County"/>
    <n v="31"/>
    <x v="2"/>
    <n v="3"/>
    <s v="Rural Unrestricted Access"/>
    <n v="4465668.4259496303"/>
    <n v="4031120.9809960602"/>
    <n v="434547.44495356898"/>
    <n v="0.90269151143679838"/>
    <n v="9.7308488563201345E-2"/>
  </r>
  <r>
    <n v="2017"/>
    <n v="23021"/>
    <s v="Piscataquis County"/>
    <n v="31"/>
    <x v="2"/>
    <n v="4"/>
    <s v="Urban Restricted Access"/>
    <n v="0"/>
    <n v="0"/>
    <n v="0"/>
    <e v="#DIV/0!"/>
    <e v="#DIV/0!"/>
  </r>
  <r>
    <n v="2017"/>
    <n v="23021"/>
    <s v="Piscataquis County"/>
    <n v="31"/>
    <x v="2"/>
    <n v="5"/>
    <s v="Urban Unrestricted Access"/>
    <n v="0"/>
    <n v="0"/>
    <n v="0"/>
    <e v="#DIV/0!"/>
    <e v="#DIV/0!"/>
  </r>
  <r>
    <n v="2017"/>
    <n v="23021"/>
    <s v="Piscataquis County"/>
    <n v="32"/>
    <x v="3"/>
    <n v="1"/>
    <s v="Off-Network"/>
    <n v="41942.415464582897"/>
    <n v="37861.071779308499"/>
    <n v="4081.3436852743898"/>
    <n v="0.90269173484486664"/>
    <n v="9.7308265155133147E-2"/>
  </r>
  <r>
    <n v="2017"/>
    <n v="23021"/>
    <s v="Piscataquis County"/>
    <n v="32"/>
    <x v="3"/>
    <n v="2"/>
    <s v="Rural Restricted Access"/>
    <n v="0"/>
    <n v="0"/>
    <n v="0"/>
    <e v="#DIV/0!"/>
    <e v="#DIV/0!"/>
  </r>
  <r>
    <n v="2017"/>
    <n v="23021"/>
    <s v="Piscataquis County"/>
    <n v="32"/>
    <x v="3"/>
    <n v="3"/>
    <s v="Rural Unrestricted Access"/>
    <n v="489673.28725809802"/>
    <n v="442024.33984128898"/>
    <n v="47648.947416809599"/>
    <n v="0.90269236926601204"/>
    <n v="9.7307630733989153E-2"/>
  </r>
  <r>
    <n v="2017"/>
    <n v="23021"/>
    <s v="Piscataquis County"/>
    <n v="32"/>
    <x v="3"/>
    <n v="4"/>
    <s v="Urban Restricted Access"/>
    <n v="0"/>
    <n v="0"/>
    <n v="0"/>
    <e v="#DIV/0!"/>
    <e v="#DIV/0!"/>
  </r>
  <r>
    <n v="2017"/>
    <n v="23021"/>
    <s v="Piscataquis County"/>
    <n v="32"/>
    <x v="3"/>
    <n v="5"/>
    <s v="Urban Unrestricted Access"/>
    <n v="0"/>
    <n v="0"/>
    <n v="0"/>
    <e v="#DIV/0!"/>
    <e v="#DIV/0!"/>
  </r>
  <r>
    <n v="2017"/>
    <n v="23021"/>
    <s v="Piscataquis County"/>
    <n v="42"/>
    <x v="4"/>
    <n v="1"/>
    <s v="Off-Network"/>
    <n v="1.6168796564857999"/>
    <n v="1.4595451999519999"/>
    <n v="0.15733445653379999"/>
    <n v="0.9026925375041468"/>
    <n v="9.7307462495853203E-2"/>
  </r>
  <r>
    <n v="2017"/>
    <n v="23021"/>
    <s v="Piscataquis County"/>
    <n v="42"/>
    <x v="4"/>
    <n v="2"/>
    <s v="Rural Restricted Access"/>
    <n v="0"/>
    <n v="0"/>
    <n v="0"/>
    <e v="#DIV/0!"/>
    <e v="#DIV/0!"/>
  </r>
  <r>
    <n v="2017"/>
    <n v="23021"/>
    <s v="Piscataquis County"/>
    <n v="42"/>
    <x v="4"/>
    <n v="3"/>
    <s v="Rural Unrestricted Access"/>
    <n v="202.196620346104"/>
    <n v="182.52191889432399"/>
    <n v="19.674701451779502"/>
    <n v="0.90269520124469727"/>
    <n v="9.7304798755300265E-2"/>
  </r>
  <r>
    <n v="2017"/>
    <n v="23021"/>
    <s v="Piscataquis County"/>
    <n v="42"/>
    <x v="4"/>
    <n v="4"/>
    <s v="Urban Restricted Access"/>
    <n v="0"/>
    <n v="0"/>
    <n v="0"/>
    <e v="#DIV/0!"/>
    <e v="#DIV/0!"/>
  </r>
  <r>
    <n v="2017"/>
    <n v="23021"/>
    <s v="Piscataquis County"/>
    <n v="42"/>
    <x v="4"/>
    <n v="5"/>
    <s v="Urban Unrestricted Access"/>
    <n v="0"/>
    <n v="0"/>
    <n v="0"/>
    <e v="#DIV/0!"/>
    <e v="#DIV/0!"/>
  </r>
  <r>
    <n v="2017"/>
    <n v="23021"/>
    <s v="Piscataquis County"/>
    <n v="43"/>
    <x v="5"/>
    <n v="1"/>
    <s v="Off-Network"/>
    <n v="31.900692090044998"/>
    <n v="28.796533021478101"/>
    <n v="3.1041590685668501"/>
    <n v="0.90269304942335127"/>
    <n v="9.7306950576647233E-2"/>
  </r>
  <r>
    <n v="2017"/>
    <n v="23021"/>
    <s v="Piscataquis County"/>
    <n v="43"/>
    <x v="5"/>
    <n v="2"/>
    <s v="Rural Restricted Access"/>
    <n v="0"/>
    <n v="0"/>
    <n v="0"/>
    <e v="#DIV/0!"/>
    <e v="#DIV/0!"/>
  </r>
  <r>
    <n v="2017"/>
    <n v="23021"/>
    <s v="Piscataquis County"/>
    <n v="43"/>
    <x v="5"/>
    <n v="3"/>
    <s v="Rural Unrestricted Access"/>
    <n v="784.34448287355497"/>
    <n v="708.02185396769096"/>
    <n v="76.322628905863894"/>
    <n v="0.90269246412463378"/>
    <n v="9.7307535875366072E-2"/>
  </r>
  <r>
    <n v="2017"/>
    <n v="23021"/>
    <s v="Piscataquis County"/>
    <n v="43"/>
    <x v="5"/>
    <n v="4"/>
    <s v="Urban Restricted Access"/>
    <n v="0"/>
    <n v="0"/>
    <n v="0"/>
    <e v="#DIV/0!"/>
    <e v="#DIV/0!"/>
  </r>
  <r>
    <n v="2017"/>
    <n v="23021"/>
    <s v="Piscataquis County"/>
    <n v="43"/>
    <x v="5"/>
    <n v="5"/>
    <s v="Urban Unrestricted Access"/>
    <n v="0"/>
    <n v="0"/>
    <n v="0"/>
    <e v="#DIV/0!"/>
    <e v="#DIV/0!"/>
  </r>
  <r>
    <n v="2017"/>
    <n v="23021"/>
    <s v="Piscataquis County"/>
    <n v="51"/>
    <x v="6"/>
    <n v="1"/>
    <s v="Off-Network"/>
    <n v="20.6245124188614"/>
    <n v="18.617566192119099"/>
    <n v="2.0069462267423699"/>
    <n v="0.90269121587054246"/>
    <n v="9.7308784129460923E-2"/>
  </r>
  <r>
    <n v="2017"/>
    <n v="23021"/>
    <s v="Piscataquis County"/>
    <n v="51"/>
    <x v="6"/>
    <n v="2"/>
    <s v="Rural Restricted Access"/>
    <n v="0"/>
    <n v="0"/>
    <n v="0"/>
    <e v="#DIV/0!"/>
    <e v="#DIV/0!"/>
  </r>
  <r>
    <n v="2017"/>
    <n v="23021"/>
    <s v="Piscataquis County"/>
    <n v="51"/>
    <x v="6"/>
    <n v="3"/>
    <s v="Rural Unrestricted Access"/>
    <n v="1227.45575875128"/>
    <n v="1108.0212643146399"/>
    <n v="119.434494436638"/>
    <n v="0.90269751591035452"/>
    <n v="9.7302484089643745E-2"/>
  </r>
  <r>
    <n v="2017"/>
    <n v="23021"/>
    <s v="Piscataquis County"/>
    <n v="51"/>
    <x v="6"/>
    <n v="4"/>
    <s v="Urban Restricted Access"/>
    <n v="0"/>
    <n v="0"/>
    <n v="0"/>
    <e v="#DIV/0!"/>
    <e v="#DIV/0!"/>
  </r>
  <r>
    <n v="2017"/>
    <n v="23021"/>
    <s v="Piscataquis County"/>
    <n v="51"/>
    <x v="6"/>
    <n v="5"/>
    <s v="Urban Unrestricted Access"/>
    <n v="0"/>
    <n v="0"/>
    <n v="0"/>
    <e v="#DIV/0!"/>
    <e v="#DIV/0!"/>
  </r>
  <r>
    <n v="2017"/>
    <n v="23021"/>
    <s v="Piscataquis County"/>
    <n v="52"/>
    <x v="7"/>
    <n v="1"/>
    <s v="Off-Network"/>
    <n v="7350.2527168876704"/>
    <n v="6635.0304844148905"/>
    <n v="715.22223247278498"/>
    <n v="0.9026941984144965"/>
    <n v="9.7305801585504226E-2"/>
  </r>
  <r>
    <n v="2017"/>
    <n v="23021"/>
    <s v="Piscataquis County"/>
    <n v="52"/>
    <x v="7"/>
    <n v="2"/>
    <s v="Rural Restricted Access"/>
    <n v="0"/>
    <n v="0"/>
    <n v="0"/>
    <e v="#DIV/0!"/>
    <e v="#DIV/0!"/>
  </r>
  <r>
    <n v="2017"/>
    <n v="23021"/>
    <s v="Piscataquis County"/>
    <n v="52"/>
    <x v="7"/>
    <n v="3"/>
    <s v="Rural Unrestricted Access"/>
    <n v="286221.63072081603"/>
    <n v="258370.09269346"/>
    <n v="27851.538027356401"/>
    <n v="0.90269240672965512"/>
    <n v="9.7307593270346229E-2"/>
  </r>
  <r>
    <n v="2017"/>
    <n v="23021"/>
    <s v="Piscataquis County"/>
    <n v="52"/>
    <x v="7"/>
    <n v="4"/>
    <s v="Urban Restricted Access"/>
    <n v="0"/>
    <n v="0"/>
    <n v="0"/>
    <e v="#DIV/0!"/>
    <e v="#DIV/0!"/>
  </r>
  <r>
    <n v="2017"/>
    <n v="23021"/>
    <s v="Piscataquis County"/>
    <n v="52"/>
    <x v="7"/>
    <n v="5"/>
    <s v="Urban Unrestricted Access"/>
    <n v="0"/>
    <n v="0"/>
    <n v="0"/>
    <e v="#DIV/0!"/>
    <e v="#DIV/0!"/>
  </r>
  <r>
    <n v="2017"/>
    <n v="23021"/>
    <s v="Piscataquis County"/>
    <n v="53"/>
    <x v="8"/>
    <n v="1"/>
    <s v="Off-Network"/>
    <n v="5.1501860818881796E-3"/>
    <n v="4.6490417425116004E-3"/>
    <n v="5.01144339376577E-4"/>
    <n v="0.90269393544070786"/>
    <n v="9.7306064559291749E-2"/>
  </r>
  <r>
    <n v="2017"/>
    <n v="23021"/>
    <s v="Piscataquis County"/>
    <n v="53"/>
    <x v="8"/>
    <n v="2"/>
    <s v="Rural Restricted Access"/>
    <n v="0"/>
    <n v="0"/>
    <n v="0"/>
    <e v="#DIV/0!"/>
    <e v="#DIV/0!"/>
  </r>
  <r>
    <n v="2017"/>
    <n v="23021"/>
    <s v="Piscataquis County"/>
    <n v="53"/>
    <x v="8"/>
    <n v="3"/>
    <s v="Rural Unrestricted Access"/>
    <n v="0.21418525234973901"/>
    <n v="0.193343834341446"/>
    <n v="2.0841418008293301E-2"/>
    <n v="0.90269443026702201"/>
    <n v="9.7305569732979311E-2"/>
  </r>
  <r>
    <n v="2017"/>
    <n v="23021"/>
    <s v="Piscataquis County"/>
    <n v="53"/>
    <x v="8"/>
    <n v="4"/>
    <s v="Urban Restricted Access"/>
    <n v="0"/>
    <n v="0"/>
    <n v="0"/>
    <e v="#DIV/0!"/>
    <e v="#DIV/0!"/>
  </r>
  <r>
    <n v="2017"/>
    <n v="23021"/>
    <s v="Piscataquis County"/>
    <n v="53"/>
    <x v="8"/>
    <n v="5"/>
    <s v="Urban Unrestricted Access"/>
    <n v="0"/>
    <n v="0"/>
    <n v="0"/>
    <e v="#DIV/0!"/>
    <e v="#DIV/0!"/>
  </r>
  <r>
    <n v="2017"/>
    <n v="23021"/>
    <s v="Piscataquis County"/>
    <n v="54"/>
    <x v="9"/>
    <n v="1"/>
    <s v="Off-Network"/>
    <n v="316.15272569147999"/>
    <n v="285.38883795841599"/>
    <n v="30.763887733063498"/>
    <n v="0.9026929542809472"/>
    <n v="9.7307045719051202E-2"/>
  </r>
  <r>
    <n v="2017"/>
    <n v="23021"/>
    <s v="Piscataquis County"/>
    <n v="54"/>
    <x v="9"/>
    <n v="2"/>
    <s v="Rural Restricted Access"/>
    <n v="0"/>
    <n v="0"/>
    <n v="0"/>
    <e v="#DIV/0!"/>
    <e v="#DIV/0!"/>
  </r>
  <r>
    <n v="2017"/>
    <n v="23021"/>
    <s v="Piscataquis County"/>
    <n v="54"/>
    <x v="9"/>
    <n v="3"/>
    <s v="Rural Unrestricted Access"/>
    <n v="10681.3026378246"/>
    <n v="9641.9613700789596"/>
    <n v="1039.3412677456499"/>
    <n v="0.90269527013820139"/>
    <n v="9.7304729861799583E-2"/>
  </r>
  <r>
    <n v="2017"/>
    <n v="23021"/>
    <s v="Piscataquis County"/>
    <n v="54"/>
    <x v="9"/>
    <n v="4"/>
    <s v="Urban Restricted Access"/>
    <n v="0"/>
    <n v="0"/>
    <n v="0"/>
    <e v="#DIV/0!"/>
    <e v="#DIV/0!"/>
  </r>
  <r>
    <n v="2017"/>
    <n v="23021"/>
    <s v="Piscataquis County"/>
    <n v="54"/>
    <x v="9"/>
    <n v="5"/>
    <s v="Urban Unrestricted Access"/>
    <n v="0"/>
    <n v="0"/>
    <n v="0"/>
    <e v="#DIV/0!"/>
    <e v="#DIV/0!"/>
  </r>
  <r>
    <n v="2017"/>
    <n v="23021"/>
    <s v="Piscataquis County"/>
    <n v="61"/>
    <x v="10"/>
    <n v="1"/>
    <s v="Off-Network"/>
    <n v="5.1573215699106001"/>
    <n v="4.6554809482450503"/>
    <n v="0.50184062166555199"/>
    <n v="0.90269355616810043"/>
    <n v="9.7306443831899972E-2"/>
  </r>
  <r>
    <n v="2017"/>
    <n v="23021"/>
    <s v="Piscataquis County"/>
    <n v="61"/>
    <x v="10"/>
    <n v="2"/>
    <s v="Rural Restricted Access"/>
    <n v="0"/>
    <n v="0"/>
    <n v="0"/>
    <e v="#DIV/0!"/>
    <e v="#DIV/0!"/>
  </r>
  <r>
    <n v="2017"/>
    <n v="23021"/>
    <s v="Piscataquis County"/>
    <n v="61"/>
    <x v="10"/>
    <n v="3"/>
    <s v="Rural Unrestricted Access"/>
    <n v="169.59519971598399"/>
    <n v="153.09272378499699"/>
    <n v="16.502475930986702"/>
    <n v="0.90269491142070524"/>
    <n v="9.7305088579292959E-2"/>
  </r>
  <r>
    <n v="2017"/>
    <n v="23021"/>
    <s v="Piscataquis County"/>
    <n v="61"/>
    <x v="10"/>
    <n v="4"/>
    <s v="Urban Restricted Access"/>
    <n v="0"/>
    <n v="0"/>
    <n v="0"/>
    <e v="#DIV/0!"/>
    <e v="#DIV/0!"/>
  </r>
  <r>
    <n v="2017"/>
    <n v="23021"/>
    <s v="Piscataquis County"/>
    <n v="61"/>
    <x v="10"/>
    <n v="5"/>
    <s v="Urban Unrestricted Access"/>
    <n v="0"/>
    <n v="0"/>
    <n v="0"/>
    <e v="#DIV/0!"/>
    <e v="#DIV/0!"/>
  </r>
  <r>
    <n v="2017"/>
    <n v="23023"/>
    <s v="Sagadahoc County"/>
    <n v="11"/>
    <x v="0"/>
    <n v="1"/>
    <s v="Off-Network"/>
    <n v="4291.5490231896401"/>
    <n v="3873.9476636909299"/>
    <n v="417.60135949871699"/>
    <n v="0.90269216144516196"/>
    <n v="9.7307838554839571E-2"/>
  </r>
  <r>
    <n v="2017"/>
    <n v="23023"/>
    <s v="Sagadahoc County"/>
    <n v="11"/>
    <x v="0"/>
    <n v="2"/>
    <s v="Rural Restricted Access"/>
    <n v="8030.9074254098196"/>
    <n v="7249.4279069442"/>
    <n v="781.47951846562205"/>
    <n v="0.90269100649908929"/>
    <n v="9.7308993500911004E-2"/>
  </r>
  <r>
    <n v="2017"/>
    <n v="23023"/>
    <s v="Sagadahoc County"/>
    <n v="11"/>
    <x v="0"/>
    <n v="3"/>
    <s v="Rural Unrestricted Access"/>
    <n v="94317.487955996301"/>
    <n v="85140.0691669511"/>
    <n v="9177.4187890451394"/>
    <n v="0.90269653075019429"/>
    <n v="9.7303469249805E-2"/>
  </r>
  <r>
    <n v="2017"/>
    <n v="23023"/>
    <s v="Sagadahoc County"/>
    <n v="11"/>
    <x v="0"/>
    <n v="4"/>
    <s v="Urban Restricted Access"/>
    <n v="1561.5838415035"/>
    <n v="1409.6271811655199"/>
    <n v="151.95666033798099"/>
    <n v="0.90269068089762283"/>
    <n v="9.7309319102377764E-2"/>
  </r>
  <r>
    <n v="2017"/>
    <n v="23023"/>
    <s v="Sagadahoc County"/>
    <n v="11"/>
    <x v="0"/>
    <n v="5"/>
    <s v="Urban Unrestricted Access"/>
    <n v="28661.635984546101"/>
    <n v="25872.6476407009"/>
    <n v="2788.9883438451802"/>
    <n v="0.90269263257167243"/>
    <n v="9.7307367428326783E-2"/>
  </r>
  <r>
    <n v="2017"/>
    <n v="23023"/>
    <s v="Sagadahoc County"/>
    <n v="21"/>
    <x v="1"/>
    <n v="1"/>
    <s v="Off-Network"/>
    <n v="334059.76424988598"/>
    <n v="301553.26925683802"/>
    <n v="32506.494993048302"/>
    <n v="0.90269257638363121"/>
    <n v="9.7307423616369862E-2"/>
  </r>
  <r>
    <n v="2017"/>
    <n v="23023"/>
    <s v="Sagadahoc County"/>
    <n v="21"/>
    <x v="1"/>
    <n v="2"/>
    <s v="Rural Restricted Access"/>
    <n v="1668143.8363915901"/>
    <n v="1505818.3853044501"/>
    <n v="162325.451087147"/>
    <n v="0.90269097451556046"/>
    <n v="9.7309025484443742E-2"/>
  </r>
  <r>
    <n v="2017"/>
    <n v="23023"/>
    <s v="Sagadahoc County"/>
    <n v="21"/>
    <x v="1"/>
    <n v="3"/>
    <s v="Rural Unrestricted Access"/>
    <n v="2177049.2037782199"/>
    <n v="1965205.0916994701"/>
    <n v="211844.11207874501"/>
    <n v="0.90269208812042501"/>
    <n v="9.7307911879572731E-2"/>
  </r>
  <r>
    <n v="2017"/>
    <n v="23023"/>
    <s v="Sagadahoc County"/>
    <n v="21"/>
    <x v="1"/>
    <n v="4"/>
    <s v="Urban Restricted Access"/>
    <n v="345927.78457654599"/>
    <n v="312265.83970093803"/>
    <n v="33661.944875608096"/>
    <n v="0.90269083208562184"/>
    <n v="9.7309167914378589E-2"/>
  </r>
  <r>
    <n v="2017"/>
    <n v="23023"/>
    <s v="Sagadahoc County"/>
    <n v="21"/>
    <x v="1"/>
    <n v="5"/>
    <s v="Urban Unrestricted Access"/>
    <n v="1175111.9778208099"/>
    <n v="1060768.0237499301"/>
    <n v="114343.954070882"/>
    <n v="0.9026952697027858"/>
    <n v="9.7304730297216022E-2"/>
  </r>
  <r>
    <n v="2017"/>
    <n v="23023"/>
    <s v="Sagadahoc County"/>
    <n v="31"/>
    <x v="2"/>
    <n v="1"/>
    <s v="Off-Network"/>
    <n v="603459.86150506896"/>
    <n v="544738.17590115196"/>
    <n v="58721.685603917598"/>
    <n v="0.90269164637153954"/>
    <n v="9.7308353628461408E-2"/>
  </r>
  <r>
    <n v="2017"/>
    <n v="23023"/>
    <s v="Sagadahoc County"/>
    <n v="31"/>
    <x v="2"/>
    <n v="2"/>
    <s v="Rural Restricted Access"/>
    <n v="3548319.62715169"/>
    <n v="3203039.1236744798"/>
    <n v="345280.50347720901"/>
    <n v="0.90269182605898046"/>
    <n v="9.7308173941019191E-2"/>
  </r>
  <r>
    <n v="2017"/>
    <n v="23023"/>
    <s v="Sagadahoc County"/>
    <n v="31"/>
    <x v="2"/>
    <n v="3"/>
    <s v="Rural Unrestricted Access"/>
    <n v="5074048.9064999605"/>
    <n v="4580300.18394583"/>
    <n v="493748.72255412099"/>
    <n v="0.90269137494484375"/>
    <n v="9.7308625055154432E-2"/>
  </r>
  <r>
    <n v="2017"/>
    <n v="23023"/>
    <s v="Sagadahoc County"/>
    <n v="31"/>
    <x v="2"/>
    <n v="4"/>
    <s v="Urban Restricted Access"/>
    <n v="715973.68735655094"/>
    <n v="646304.29441078904"/>
    <n v="69669.392945762302"/>
    <n v="0.90269280257632301"/>
    <n v="9.7307197423677563E-2"/>
  </r>
  <r>
    <n v="2017"/>
    <n v="23023"/>
    <s v="Sagadahoc County"/>
    <n v="31"/>
    <x v="2"/>
    <n v="5"/>
    <s v="Urban Unrestricted Access"/>
    <n v="2541473.5902852402"/>
    <n v="2294171.55819513"/>
    <n v="247302.03209010899"/>
    <n v="0.90269344799197604"/>
    <n v="9.7306552008023517E-2"/>
  </r>
  <r>
    <n v="2017"/>
    <n v="23023"/>
    <s v="Sagadahoc County"/>
    <n v="32"/>
    <x v="3"/>
    <n v="1"/>
    <s v="Off-Network"/>
    <n v="63536.207178405501"/>
    <n v="57353.640984489903"/>
    <n v="6182.5661939156098"/>
    <n v="0.90269223693892586"/>
    <n v="9.730776306107429E-2"/>
  </r>
  <r>
    <n v="2017"/>
    <n v="23023"/>
    <s v="Sagadahoc County"/>
    <n v="32"/>
    <x v="3"/>
    <n v="2"/>
    <s v="Rural Restricted Access"/>
    <n v="335452.28088405001"/>
    <n v="302810.33181008499"/>
    <n v="32641.949073964999"/>
    <n v="0.90269271984694655"/>
    <n v="9.7307280153053358E-2"/>
  </r>
  <r>
    <n v="2017"/>
    <n v="23023"/>
    <s v="Sagadahoc County"/>
    <n v="32"/>
    <x v="3"/>
    <n v="3"/>
    <s v="Rural Unrestricted Access"/>
    <n v="483214.23675269203"/>
    <n v="436193.41630982899"/>
    <n v="47020.820442862998"/>
    <n v="0.90269156645952009"/>
    <n v="9.7308433540479786E-2"/>
  </r>
  <r>
    <n v="2017"/>
    <n v="23023"/>
    <s v="Sagadahoc County"/>
    <n v="32"/>
    <x v="3"/>
    <n v="4"/>
    <s v="Urban Restricted Access"/>
    <n v="66888.452703834599"/>
    <n v="60379.662697718399"/>
    <n v="6508.7900061161699"/>
    <n v="0.90269187366412107"/>
    <n v="9.7308126335878486E-2"/>
  </r>
  <r>
    <n v="2017"/>
    <n v="23023"/>
    <s v="Sagadahoc County"/>
    <n v="32"/>
    <x v="3"/>
    <n v="5"/>
    <s v="Urban Unrestricted Access"/>
    <n v="243263.631198574"/>
    <n v="219592.30480734399"/>
    <n v="23671.326391229399"/>
    <n v="0.90269270307854887"/>
    <n v="9.7307296921448558E-2"/>
  </r>
  <r>
    <n v="2017"/>
    <n v="23023"/>
    <s v="Sagadahoc County"/>
    <n v="42"/>
    <x v="4"/>
    <n v="1"/>
    <s v="Off-Network"/>
    <n v="7.1826024858926898"/>
    <n v="6.4836808009743399"/>
    <n v="0.69892168491835305"/>
    <n v="0.90269241736667205"/>
    <n v="9.7307582633328421E-2"/>
  </r>
  <r>
    <n v="2017"/>
    <n v="23023"/>
    <s v="Sagadahoc County"/>
    <n v="42"/>
    <x v="4"/>
    <n v="2"/>
    <s v="Rural Restricted Access"/>
    <n v="568.94552280936296"/>
    <n v="513.582949670066"/>
    <n v="55.362573139296998"/>
    <n v="0.90269266402532644"/>
    <n v="9.7307335974673587E-2"/>
  </r>
  <r>
    <n v="2017"/>
    <n v="23023"/>
    <s v="Sagadahoc County"/>
    <n v="42"/>
    <x v="4"/>
    <n v="3"/>
    <s v="Rural Unrestricted Access"/>
    <n v="687.52367004160601"/>
    <n v="620.62198807164305"/>
    <n v="66.901681969963505"/>
    <n v="0.90269181282745603"/>
    <n v="9.7308187172544761E-2"/>
  </r>
  <r>
    <n v="2017"/>
    <n v="23023"/>
    <s v="Sagadahoc County"/>
    <n v="42"/>
    <x v="4"/>
    <n v="4"/>
    <s v="Urban Restricted Access"/>
    <n v="120.014522658034"/>
    <n v="108.335789141105"/>
    <n v="11.6787335169288"/>
    <n v="0.90268899747902964"/>
    <n v="9.7311002520968679E-2"/>
  </r>
  <r>
    <n v="2017"/>
    <n v="23023"/>
    <s v="Sagadahoc County"/>
    <n v="42"/>
    <x v="4"/>
    <n v="5"/>
    <s v="Urban Unrestricted Access"/>
    <n v="291.482155401179"/>
    <n v="263.11890567650602"/>
    <n v="28.363249724673199"/>
    <n v="0.90269301499559906"/>
    <n v="9.7306985004401658E-2"/>
  </r>
  <r>
    <n v="2017"/>
    <n v="23023"/>
    <s v="Sagadahoc County"/>
    <n v="43"/>
    <x v="5"/>
    <n v="1"/>
    <s v="Off-Network"/>
    <n v="87.170191797363501"/>
    <n v="78.688066018333402"/>
    <n v="8.4821257790300599"/>
    <n v="0.90269465279200356"/>
    <n v="9.7305347207995996E-2"/>
  </r>
  <r>
    <n v="2017"/>
    <n v="23023"/>
    <s v="Sagadahoc County"/>
    <n v="43"/>
    <x v="5"/>
    <n v="2"/>
    <s v="Rural Restricted Access"/>
    <n v="1540.59066220348"/>
    <n v="1390.6821469384299"/>
    <n v="149.90851526505301"/>
    <n v="0.90269412963295614"/>
    <n v="9.7305870367045771E-2"/>
  </r>
  <r>
    <n v="2017"/>
    <n v="23023"/>
    <s v="Sagadahoc County"/>
    <n v="43"/>
    <x v="5"/>
    <n v="3"/>
    <s v="Rural Unrestricted Access"/>
    <n v="1852.4351050558901"/>
    <n v="1672.1766828633299"/>
    <n v="180.25842219255699"/>
    <n v="0.90269110010894471"/>
    <n v="9.730889989105361E-2"/>
  </r>
  <r>
    <n v="2017"/>
    <n v="23023"/>
    <s v="Sagadahoc County"/>
    <n v="43"/>
    <x v="5"/>
    <n v="4"/>
    <s v="Urban Restricted Access"/>
    <n v="357.95099755050302"/>
    <n v="323.11934370448802"/>
    <n v="34.8316538460152"/>
    <n v="0.90269155810607671"/>
    <n v="9.7308441893923847E-2"/>
  </r>
  <r>
    <n v="2017"/>
    <n v="23023"/>
    <s v="Sagadahoc County"/>
    <n v="43"/>
    <x v="5"/>
    <n v="5"/>
    <s v="Urban Unrestricted Access"/>
    <n v="795.38930741890499"/>
    <n v="717.99249831722102"/>
    <n v="77.396809101684298"/>
    <n v="0.90269317379580805"/>
    <n v="9.7306826204192343E-2"/>
  </r>
  <r>
    <n v="2017"/>
    <n v="23023"/>
    <s v="Sagadahoc County"/>
    <n v="51"/>
    <x v="6"/>
    <n v="1"/>
    <s v="Off-Network"/>
    <n v="28.0390098311"/>
    <n v="25.310614325173798"/>
    <n v="2.7283955059261298"/>
    <n v="0.90269287245300833"/>
    <n v="9.7307127546989128E-2"/>
  </r>
  <r>
    <n v="2017"/>
    <n v="23023"/>
    <s v="Sagadahoc County"/>
    <n v="51"/>
    <x v="6"/>
    <n v="2"/>
    <s v="Rural Restricted Access"/>
    <n v="432.57420118928502"/>
    <n v="390.48153530622199"/>
    <n v="42.092665883063397"/>
    <n v="0.9026926114240359"/>
    <n v="9.7307388575964951E-2"/>
  </r>
  <r>
    <n v="2017"/>
    <n v="23023"/>
    <s v="Sagadahoc County"/>
    <n v="51"/>
    <x v="6"/>
    <n v="3"/>
    <s v="Rural Unrestricted Access"/>
    <n v="1188.2611809259699"/>
    <n v="1072.6339814851499"/>
    <n v="115.627199440813"/>
    <n v="0.90269210061148686"/>
    <n v="9.7307899388507174E-2"/>
  </r>
  <r>
    <n v="2017"/>
    <n v="23023"/>
    <s v="Sagadahoc County"/>
    <n v="51"/>
    <x v="6"/>
    <n v="4"/>
    <s v="Urban Restricted Access"/>
    <n v="91.7196979903851"/>
    <n v="82.794416361407798"/>
    <n v="8.9252816289772898"/>
    <n v="0.90268958768363006"/>
    <n v="9.7310412316369818E-2"/>
  </r>
  <r>
    <n v="2017"/>
    <n v="23023"/>
    <s v="Sagadahoc County"/>
    <n v="51"/>
    <x v="6"/>
    <n v="5"/>
    <s v="Urban Unrestricted Access"/>
    <n v="508.045060320093"/>
    <n v="458.608331966116"/>
    <n v="49.436728353976797"/>
    <n v="0.90269223693892531"/>
    <n v="9.7307763061074276E-2"/>
  </r>
  <r>
    <n v="2017"/>
    <n v="23023"/>
    <s v="Sagadahoc County"/>
    <n v="52"/>
    <x v="7"/>
    <n v="1"/>
    <s v="Off-Network"/>
    <n v="10542.135318238301"/>
    <n v="9516.2551147542599"/>
    <n v="1025.8802034840401"/>
    <n v="0.90268762707786265"/>
    <n v="9.7312372922137291E-2"/>
  </r>
  <r>
    <n v="2017"/>
    <n v="23023"/>
    <s v="Sagadahoc County"/>
    <n v="52"/>
    <x v="7"/>
    <n v="2"/>
    <s v="Rural Restricted Access"/>
    <n v="94927.293847274501"/>
    <n v="85690.034033996693"/>
    <n v="9237.2598132777894"/>
    <n v="0.90269121304417099"/>
    <n v="9.7308786955828772E-2"/>
  </r>
  <r>
    <n v="2017"/>
    <n v="23023"/>
    <s v="Sagadahoc County"/>
    <n v="52"/>
    <x v="7"/>
    <n v="3"/>
    <s v="Rural Unrestricted Access"/>
    <n v="286844.93162490299"/>
    <n v="258932.20700528601"/>
    <n v="27912.7246196173"/>
    <n v="0.90269054272111915"/>
    <n v="9.7309457278881906E-2"/>
  </r>
  <r>
    <n v="2017"/>
    <n v="23023"/>
    <s v="Sagadahoc County"/>
    <n v="52"/>
    <x v="7"/>
    <n v="4"/>
    <s v="Urban Restricted Access"/>
    <n v="25038.8997961393"/>
    <n v="22602.422087392501"/>
    <n v="2436.4777087467301"/>
    <n v="0.9026923016352949"/>
    <n v="9.730769836470235E-2"/>
  </r>
  <r>
    <n v="2017"/>
    <n v="23023"/>
    <s v="Sagadahoc County"/>
    <n v="52"/>
    <x v="7"/>
    <n v="5"/>
    <s v="Urban Unrestricted Access"/>
    <n v="119527.015320331"/>
    <n v="107896.789203051"/>
    <n v="11630.226117280499"/>
    <n v="0.90269792911576408"/>
    <n v="9.7302070884240102E-2"/>
  </r>
  <r>
    <n v="2017"/>
    <n v="23023"/>
    <s v="Sagadahoc County"/>
    <n v="53"/>
    <x v="8"/>
    <n v="1"/>
    <s v="Off-Network"/>
    <n v="30.188681027643199"/>
    <n v="27.251123645450299"/>
    <n v="2.9375573821929"/>
    <n v="0.90269341745990705"/>
    <n v="9.7306582540092917E-2"/>
  </r>
  <r>
    <n v="2017"/>
    <n v="23023"/>
    <s v="Sagadahoc County"/>
    <n v="53"/>
    <x v="8"/>
    <n v="2"/>
    <s v="Rural Restricted Access"/>
    <n v="188.20482237872599"/>
    <n v="169.89135610093899"/>
    <n v="18.3134662777865"/>
    <n v="0.90269395838893718"/>
    <n v="9.7306041611060171E-2"/>
  </r>
  <r>
    <n v="2017"/>
    <n v="23023"/>
    <s v="Sagadahoc County"/>
    <n v="53"/>
    <x v="8"/>
    <n v="3"/>
    <s v="Rural Unrestricted Access"/>
    <n v="573.69070668810605"/>
    <n v="517.86603393654195"/>
    <n v="55.8246727515644"/>
    <n v="0.9026920392804727"/>
    <n v="9.7307960719527853E-2"/>
  </r>
  <r>
    <n v="2017"/>
    <n v="23023"/>
    <s v="Sagadahoc County"/>
    <n v="53"/>
    <x v="8"/>
    <n v="4"/>
    <s v="Urban Restricted Access"/>
    <n v="51.738782637498701"/>
    <n v="46.704166656947102"/>
    <n v="5.0346159805516004"/>
    <n v="0.90269164205454921"/>
    <n v="9.7308357945450841E-2"/>
  </r>
  <r>
    <n v="2017"/>
    <n v="23023"/>
    <s v="Sagadahoc County"/>
    <n v="53"/>
    <x v="8"/>
    <n v="5"/>
    <s v="Urban Unrestricted Access"/>
    <n v="232.56292947983701"/>
    <n v="209.93268624418499"/>
    <n v="22.630243235652099"/>
    <n v="0.90269195831739801"/>
    <n v="9.7308041682602389E-2"/>
  </r>
  <r>
    <n v="2017"/>
    <n v="23023"/>
    <s v="Sagadahoc County"/>
    <n v="54"/>
    <x v="9"/>
    <n v="1"/>
    <s v="Off-Network"/>
    <n v="677.95317564557104"/>
    <n v="611.98292287001095"/>
    <n v="65.970252775559402"/>
    <n v="0.90269202188965203"/>
    <n v="9.7307978110346915E-2"/>
  </r>
  <r>
    <n v="2017"/>
    <n v="23023"/>
    <s v="Sagadahoc County"/>
    <n v="54"/>
    <x v="9"/>
    <n v="2"/>
    <s v="Rural Restricted Access"/>
    <n v="4984.2902025582898"/>
    <n v="4499.2795865223197"/>
    <n v="485.01061603596702"/>
    <n v="0.90269213943701987"/>
    <n v="9.730786056297952E-2"/>
  </r>
  <r>
    <n v="2017"/>
    <n v="23023"/>
    <s v="Sagadahoc County"/>
    <n v="54"/>
    <x v="9"/>
    <n v="3"/>
    <s v="Rural Unrestricted Access"/>
    <n v="13490.2052100567"/>
    <n v="12177.469499385899"/>
    <n v="1312.73571067085"/>
    <n v="0.90268971522448149"/>
    <n v="9.7310284775522143E-2"/>
  </r>
  <r>
    <n v="2017"/>
    <n v="23023"/>
    <s v="Sagadahoc County"/>
    <n v="54"/>
    <x v="9"/>
    <n v="4"/>
    <s v="Urban Restricted Access"/>
    <n v="1222.5638166082399"/>
    <n v="1103.5988664146801"/>
    <n v="118.964950193558"/>
    <n v="0.90269223693892364"/>
    <n v="9.7307763061074873E-2"/>
  </r>
  <r>
    <n v="2017"/>
    <n v="23023"/>
    <s v="Sagadahoc County"/>
    <n v="54"/>
    <x v="9"/>
    <n v="5"/>
    <s v="Urban Unrestricted Access"/>
    <n v="5482.9056226785297"/>
    <n v="4949.3760174754998"/>
    <n v="533.52960520302895"/>
    <n v="0.90269217784887057"/>
    <n v="9.730782215112925E-2"/>
  </r>
  <r>
    <n v="2017"/>
    <n v="23023"/>
    <s v="Sagadahoc County"/>
    <n v="61"/>
    <x v="10"/>
    <n v="1"/>
    <s v="Off-Network"/>
    <n v="3.4275898688148101"/>
    <n v="3.0940586039970399"/>
    <n v="0.33353126481776701"/>
    <n v="0.90269218967755371"/>
    <n v="9.7307810322445384E-2"/>
  </r>
  <r>
    <n v="2017"/>
    <n v="23023"/>
    <s v="Sagadahoc County"/>
    <n v="61"/>
    <x v="10"/>
    <n v="2"/>
    <s v="Rural Restricted Access"/>
    <n v="409.57785592552301"/>
    <n v="369.72299395495497"/>
    <n v="39.854861970568003"/>
    <n v="0.90269283020560764"/>
    <n v="9.7307169794392273E-2"/>
  </r>
  <r>
    <n v="2017"/>
    <n v="23023"/>
    <s v="Sagadahoc County"/>
    <n v="61"/>
    <x v="10"/>
    <n v="3"/>
    <s v="Rural Unrestricted Access"/>
    <n v="91.028078583956201"/>
    <n v="82.170744862696395"/>
    <n v="8.8573337212597902"/>
    <n v="0.90269668591224206"/>
    <n v="9.7303314087757803E-2"/>
  </r>
  <r>
    <n v="2017"/>
    <n v="23023"/>
    <s v="Sagadahoc County"/>
    <n v="61"/>
    <x v="10"/>
    <n v="4"/>
    <s v="Urban Restricted Access"/>
    <n v="82.194496231087498"/>
    <n v="74.196335286834497"/>
    <n v="7.9981609442530397"/>
    <n v="0.90269225664737451"/>
    <n v="9.7307743352625903E-2"/>
  </r>
  <r>
    <n v="2017"/>
    <n v="23023"/>
    <s v="Sagadahoc County"/>
    <n v="61"/>
    <x v="10"/>
    <n v="5"/>
    <s v="Urban Unrestricted Access"/>
    <n v="45.919564426869599"/>
    <n v="41.451232711826101"/>
    <n v="4.4683317150435302"/>
    <n v="0.90269220166145836"/>
    <n v="9.7307798338542362E-2"/>
  </r>
  <r>
    <n v="2017"/>
    <n v="23025"/>
    <s v="Somerset County"/>
    <n v="11"/>
    <x v="0"/>
    <n v="1"/>
    <s v="Off-Network"/>
    <n v="6998.2943484623802"/>
    <n v="6317.2982045258896"/>
    <n v="680.99614393649199"/>
    <n v="0.90269112586181588"/>
    <n v="9.7308874138184259E-2"/>
  </r>
  <r>
    <n v="2017"/>
    <n v="23025"/>
    <s v="Somerset County"/>
    <n v="11"/>
    <x v="0"/>
    <n v="2"/>
    <s v="Rural Restricted Access"/>
    <n v="13115.043853984"/>
    <n v="11838.8239752154"/>
    <n v="1276.21987876864"/>
    <n v="0.90269038418953373"/>
    <n v="9.7309615810469333E-2"/>
  </r>
  <r>
    <n v="2017"/>
    <n v="23025"/>
    <s v="Somerset County"/>
    <n v="11"/>
    <x v="0"/>
    <n v="3"/>
    <s v="Rural Unrestricted Access"/>
    <n v="196252.910642317"/>
    <n v="177155.91411645"/>
    <n v="19096.996525867598"/>
    <n v="0.90269190676783162"/>
    <n v="9.7308093232171461E-2"/>
  </r>
  <r>
    <n v="2017"/>
    <n v="23025"/>
    <s v="Somerset County"/>
    <n v="11"/>
    <x v="0"/>
    <n v="4"/>
    <s v="Urban Restricted Access"/>
    <n v="781.043265365308"/>
    <n v="705.04281010761201"/>
    <n v="76.000455257695407"/>
    <n v="0.90269366803623974"/>
    <n v="9.7306331963759554E-2"/>
  </r>
  <r>
    <n v="2017"/>
    <n v="23025"/>
    <s v="Somerset County"/>
    <n v="11"/>
    <x v="0"/>
    <n v="5"/>
    <s v="Urban Unrestricted Access"/>
    <n v="15388.1944177239"/>
    <n v="13890.865198573099"/>
    <n v="1497.3292191507301"/>
    <n v="0.90269623722545389"/>
    <n v="9.7303762774541488E-2"/>
  </r>
  <r>
    <n v="2017"/>
    <n v="23025"/>
    <s v="Somerset County"/>
    <n v="21"/>
    <x v="1"/>
    <n v="1"/>
    <s v="Off-Network"/>
    <n v="439923.92254004302"/>
    <n v="397115.94211913802"/>
    <n v="42807.980420905602"/>
    <n v="0.90269231058465915"/>
    <n v="9.7307689415342277E-2"/>
  </r>
  <r>
    <n v="2017"/>
    <n v="23025"/>
    <s v="Somerset County"/>
    <n v="21"/>
    <x v="1"/>
    <n v="2"/>
    <s v="Rural Restricted Access"/>
    <n v="1091653.7579840501"/>
    <n v="985425.26685364498"/>
    <n v="106228.491130405"/>
    <n v="0.90269030784396642"/>
    <n v="9.7309692156033495E-2"/>
  </r>
  <r>
    <n v="2017"/>
    <n v="23025"/>
    <s v="Somerset County"/>
    <n v="21"/>
    <x v="1"/>
    <n v="3"/>
    <s v="Rural Unrestricted Access"/>
    <n v="4534273.6973141804"/>
    <n v="4093050.7508551301"/>
    <n v="441222.94645905698"/>
    <n v="0.90269159386642162"/>
    <n v="9.7308406133579856E-2"/>
  </r>
  <r>
    <n v="2017"/>
    <n v="23025"/>
    <s v="Somerset County"/>
    <n v="21"/>
    <x v="1"/>
    <n v="4"/>
    <s v="Urban Restricted Access"/>
    <n v="32037.835157710098"/>
    <n v="28920.295365638001"/>
    <n v="3117.5397920720302"/>
    <n v="0.90269193356150212"/>
    <n v="9.730806643849578E-2"/>
  </r>
  <r>
    <n v="2017"/>
    <n v="23025"/>
    <s v="Somerset County"/>
    <n v="21"/>
    <x v="1"/>
    <n v="5"/>
    <s v="Urban Unrestricted Access"/>
    <n v="704179.88960033702"/>
    <n v="635658.14093148604"/>
    <n v="68521.748668850603"/>
    <n v="0.90269283505420606"/>
    <n v="9.7307164945793431E-2"/>
  </r>
  <r>
    <n v="2017"/>
    <n v="23025"/>
    <s v="Somerset County"/>
    <n v="31"/>
    <x v="2"/>
    <n v="1"/>
    <s v="Off-Network"/>
    <n v="938190.15920387104"/>
    <n v="846897.29747102305"/>
    <n v="91292.861732847799"/>
    <n v="0.90269258226891103"/>
    <n v="9.7307417731088822E-2"/>
  </r>
  <r>
    <n v="2017"/>
    <n v="23025"/>
    <s v="Somerset County"/>
    <n v="31"/>
    <x v="2"/>
    <n v="2"/>
    <s v="Rural Restricted Access"/>
    <n v="2445625.2618137901"/>
    <n v="2207643.2124712998"/>
    <n v="237982.04934248701"/>
    <n v="0.90269071347178031"/>
    <n v="9.7309286528218311E-2"/>
  </r>
  <r>
    <n v="2017"/>
    <n v="23025"/>
    <s v="Somerset County"/>
    <n v="31"/>
    <x v="2"/>
    <n v="3"/>
    <s v="Rural Unrestricted Access"/>
    <n v="12082084.967333401"/>
    <n v="10906394.586492499"/>
    <n v="1175690.3808408701"/>
    <n v="0.90269143247877814"/>
    <n v="9.7308567521219233E-2"/>
  </r>
  <r>
    <n v="2017"/>
    <n v="23025"/>
    <s v="Somerset County"/>
    <n v="31"/>
    <x v="2"/>
    <n v="4"/>
    <s v="Urban Restricted Access"/>
    <n v="66117.887472476694"/>
    <n v="59684.066485908901"/>
    <n v="6433.82098656786"/>
    <n v="0.9026916734258027"/>
    <n v="9.7308326574198356E-2"/>
  </r>
  <r>
    <n v="2017"/>
    <n v="23025"/>
    <s v="Somerset County"/>
    <n v="31"/>
    <x v="2"/>
    <n v="5"/>
    <s v="Urban Unrestricted Access"/>
    <n v="1666397.91910951"/>
    <n v="1504247.0571128901"/>
    <n v="162150.86199662299"/>
    <n v="0.90269379231866165"/>
    <n v="9.7306207681340115E-2"/>
  </r>
  <r>
    <n v="2017"/>
    <n v="23025"/>
    <s v="Somerset County"/>
    <n v="32"/>
    <x v="3"/>
    <n v="1"/>
    <s v="Off-Network"/>
    <n v="106994.36561285899"/>
    <n v="96582.416260842801"/>
    <n v="10411.949352015699"/>
    <n v="0.90268693783661402"/>
    <n v="9.7313062163381356E-2"/>
  </r>
  <r>
    <n v="2017"/>
    <n v="23025"/>
    <s v="Somerset County"/>
    <n v="32"/>
    <x v="3"/>
    <n v="2"/>
    <s v="Rural Restricted Access"/>
    <n v="249865.222776768"/>
    <n v="225551.20249048699"/>
    <n v="24314.020286280698"/>
    <n v="0.90269145895504077"/>
    <n v="9.730854104495798E-2"/>
  </r>
  <r>
    <n v="2017"/>
    <n v="23025"/>
    <s v="Somerset County"/>
    <n v="32"/>
    <x v="3"/>
    <n v="3"/>
    <s v="Rural Unrestricted Access"/>
    <n v="1245058.31608319"/>
    <n v="1123904.63845715"/>
    <n v="121153.677626046"/>
    <n v="0.9026923670473721"/>
    <n v="9.73076329526327E-2"/>
  </r>
  <r>
    <n v="2017"/>
    <n v="23025"/>
    <s v="Somerset County"/>
    <n v="32"/>
    <x v="3"/>
    <n v="4"/>
    <s v="Urban Restricted Access"/>
    <n v="6605.3617473976901"/>
    <n v="5962.6073136158502"/>
    <n v="642.75443378183195"/>
    <n v="0.902692016219238"/>
    <n v="9.7307983780760748E-2"/>
  </r>
  <r>
    <n v="2017"/>
    <n v="23025"/>
    <s v="Somerset County"/>
    <n v="32"/>
    <x v="3"/>
    <n v="5"/>
    <s v="Urban Unrestricted Access"/>
    <n v="172580.127861535"/>
    <n v="155786.66067423701"/>
    <n v="16793.467187298698"/>
    <n v="0.90269176761317627"/>
    <n v="9.7308232386827773E-2"/>
  </r>
  <r>
    <n v="2017"/>
    <n v="23025"/>
    <s v="Somerset County"/>
    <n v="42"/>
    <x v="4"/>
    <n v="1"/>
    <s v="Off-Network"/>
    <n v="3.6611379342296599"/>
    <n v="3.30488386945107"/>
    <n v="0.35625406477858701"/>
    <n v="0.90269307762272299"/>
    <n v="9.7306922377276242E-2"/>
  </r>
  <r>
    <n v="2017"/>
    <n v="23025"/>
    <s v="Somerset County"/>
    <n v="42"/>
    <x v="4"/>
    <n v="2"/>
    <s v="Rural Restricted Access"/>
    <n v="142.407809536922"/>
    <n v="128.55084532920901"/>
    <n v="13.856964207713"/>
    <n v="0.90269519450672886"/>
    <n v="9.7304805493271154E-2"/>
  </r>
  <r>
    <n v="2017"/>
    <n v="23025"/>
    <s v="Somerset County"/>
    <n v="42"/>
    <x v="4"/>
    <n v="3"/>
    <s v="Rural Unrestricted Access"/>
    <n v="359.45147428713398"/>
    <n v="324.47441177896098"/>
    <n v="34.9770625081728"/>
    <n v="0.90269322840436339"/>
    <n v="9.7306771595636082E-2"/>
  </r>
  <r>
    <n v="2017"/>
    <n v="23025"/>
    <s v="Somerset County"/>
    <n v="42"/>
    <x v="4"/>
    <n v="4"/>
    <s v="Urban Restricted Access"/>
    <n v="4.5833449376386204"/>
    <n v="4.1373476265233498"/>
    <n v="0.44599731111527202"/>
    <n v="0.90269174212642778"/>
    <n v="9.7308257873572515E-2"/>
  </r>
  <r>
    <n v="2017"/>
    <n v="23025"/>
    <s v="Somerset County"/>
    <n v="42"/>
    <x v="4"/>
    <n v="5"/>
    <s v="Urban Unrestricted Access"/>
    <n v="41.792283447089801"/>
    <n v="37.725564971861203"/>
    <n v="4.0667184752285896"/>
    <n v="0.90269212065482907"/>
    <n v="9.7307879345170711E-2"/>
  </r>
  <r>
    <n v="2017"/>
    <n v="23025"/>
    <s v="Somerset County"/>
    <n v="43"/>
    <x v="5"/>
    <n v="1"/>
    <s v="Off-Network"/>
    <n v="124.334613633313"/>
    <n v="112.2365708785"/>
    <n v="12.098042754812999"/>
    <n v="0.90269770901856439"/>
    <n v="9.7302290981435668E-2"/>
  </r>
  <r>
    <n v="2017"/>
    <n v="23025"/>
    <s v="Somerset County"/>
    <n v="43"/>
    <x v="5"/>
    <n v="2"/>
    <s v="Rural Restricted Access"/>
    <n v="1337.70157901265"/>
    <n v="1207.5333166934499"/>
    <n v="130.168262319197"/>
    <n v="0.90269260023205133"/>
    <n v="9.7307399767946348E-2"/>
  </r>
  <r>
    <n v="2017"/>
    <n v="23025"/>
    <s v="Somerset County"/>
    <n v="43"/>
    <x v="5"/>
    <n v="3"/>
    <s v="Rural Unrestricted Access"/>
    <n v="3324.2180707027001"/>
    <n v="3000.7427684560798"/>
    <n v="323.47530224662398"/>
    <n v="0.90269131104920519"/>
    <n v="9.7308688950795932E-2"/>
  </r>
  <r>
    <n v="2017"/>
    <n v="23025"/>
    <s v="Somerset County"/>
    <n v="43"/>
    <x v="5"/>
    <n v="4"/>
    <s v="Urban Restricted Access"/>
    <n v="50.0931501693481"/>
    <n v="45.218694541834402"/>
    <n v="4.8744556275136803"/>
    <n v="0.90269217226237919"/>
    <n v="9.7307827737620506E-2"/>
  </r>
  <r>
    <n v="2017"/>
    <n v="23025"/>
    <s v="Somerset County"/>
    <n v="43"/>
    <x v="5"/>
    <n v="5"/>
    <s v="Urban Unrestricted Access"/>
    <n v="391.70624177573899"/>
    <n v="353.59015121296198"/>
    <n v="38.116090562776897"/>
    <n v="0.90269215422765881"/>
    <n v="9.7307845772340931E-2"/>
  </r>
  <r>
    <n v="2017"/>
    <n v="23025"/>
    <s v="Somerset County"/>
    <n v="51"/>
    <x v="6"/>
    <n v="1"/>
    <s v="Off-Network"/>
    <n v="54.582687899202497"/>
    <n v="49.271344338980803"/>
    <n v="5.3113435602217303"/>
    <n v="0.90269179176316638"/>
    <n v="9.7308208236834268E-2"/>
  </r>
  <r>
    <n v="2017"/>
    <n v="23025"/>
    <s v="Somerset County"/>
    <n v="51"/>
    <x v="6"/>
    <n v="2"/>
    <s v="Rural Restricted Access"/>
    <n v="460.09981012685699"/>
    <n v="415.32876980748301"/>
    <n v="44.771040319373803"/>
    <n v="0.90269276506106388"/>
    <n v="9.7307234938935755E-2"/>
  </r>
  <r>
    <n v="2017"/>
    <n v="23025"/>
    <s v="Somerset County"/>
    <n v="51"/>
    <x v="6"/>
    <n v="3"/>
    <s v="Rural Unrestricted Access"/>
    <n v="2368.9651546792502"/>
    <n v="2138.4480746337499"/>
    <n v="230.517080045499"/>
    <n v="0.90269292075057495"/>
    <n v="9.7307079249424513E-2"/>
  </r>
  <r>
    <n v="2017"/>
    <n v="23025"/>
    <s v="Somerset County"/>
    <n v="51"/>
    <x v="6"/>
    <n v="4"/>
    <s v="Urban Restricted Access"/>
    <n v="13.4013911570116"/>
    <n v="12.097283163837201"/>
    <n v="1.30410799317438"/>
    <n v="0.90268861061546646"/>
    <n v="9.7311389384532029E-2"/>
  </r>
  <r>
    <n v="2017"/>
    <n v="23025"/>
    <s v="Somerset County"/>
    <n v="51"/>
    <x v="6"/>
    <n v="5"/>
    <s v="Urban Unrestricted Access"/>
    <n v="335.040682993394"/>
    <n v="302.43855879981402"/>
    <n v="32.602124193580501"/>
    <n v="0.9026920435384177"/>
    <n v="9.7307956461583855E-2"/>
  </r>
  <r>
    <n v="2017"/>
    <n v="23025"/>
    <s v="Somerset County"/>
    <n v="52"/>
    <x v="7"/>
    <n v="1"/>
    <s v="Off-Network"/>
    <n v="17327.0060391363"/>
    <n v="15640.9522209963"/>
    <n v="1686.05381814005"/>
    <n v="0.90269214344753324"/>
    <n v="9.7307856552469624E-2"/>
  </r>
  <r>
    <n v="2017"/>
    <n v="23025"/>
    <s v="Somerset County"/>
    <n v="52"/>
    <x v="7"/>
    <n v="2"/>
    <s v="Rural Restricted Access"/>
    <n v="87532.870266588405"/>
    <n v="79015.291064410601"/>
    <n v="8517.5792021778198"/>
    <n v="0.90269279213355136"/>
    <n v="9.7307207866448878E-2"/>
  </r>
  <r>
    <n v="2017"/>
    <n v="23025"/>
    <s v="Somerset County"/>
    <n v="52"/>
    <x v="7"/>
    <n v="3"/>
    <s v="Rural Unrestricted Access"/>
    <n v="485630.68748369103"/>
    <n v="438374.64662934898"/>
    <n v="47256.040854342202"/>
    <n v="0.90269140300996931"/>
    <n v="9.730859699003104E-2"/>
  </r>
  <r>
    <n v="2017"/>
    <n v="23025"/>
    <s v="Somerset County"/>
    <n v="52"/>
    <x v="7"/>
    <n v="4"/>
    <s v="Urban Restricted Access"/>
    <n v="3430.0442742693299"/>
    <n v="3096.2698029470198"/>
    <n v="333.77447132231299"/>
    <n v="0.90269091456744799"/>
    <n v="9.7309085432552858E-2"/>
  </r>
  <r>
    <n v="2017"/>
    <n v="23025"/>
    <s v="Somerset County"/>
    <n v="52"/>
    <x v="7"/>
    <n v="5"/>
    <s v="Urban Unrestricted Access"/>
    <n v="66938.2999073955"/>
    <n v="60424.696639703303"/>
    <n v="6513.6032676921996"/>
    <n v="0.90269243054121007"/>
    <n v="9.7307569458789933E-2"/>
  </r>
  <r>
    <n v="2017"/>
    <n v="23025"/>
    <s v="Somerset County"/>
    <n v="53"/>
    <x v="8"/>
    <n v="1"/>
    <s v="Off-Network"/>
    <n v="273.928517490692"/>
    <n v="247.27359979430801"/>
    <n v="26.654917696383801"/>
    <n v="0.90269389276970879"/>
    <n v="9.7306107230290567E-2"/>
  </r>
  <r>
    <n v="2017"/>
    <n v="23025"/>
    <s v="Somerset County"/>
    <n v="53"/>
    <x v="8"/>
    <n v="2"/>
    <s v="Rural Restricted Access"/>
    <n v="1163.8942484238501"/>
    <n v="1050.64348643318"/>
    <n v="113.25076199066901"/>
    <n v="0.90269669074829206"/>
    <n v="9.7303309251707021E-2"/>
  </r>
  <r>
    <n v="2017"/>
    <n v="23025"/>
    <s v="Somerset County"/>
    <n v="53"/>
    <x v="8"/>
    <n v="3"/>
    <s v="Rural Unrestricted Access"/>
    <n v="6488.4443301791698"/>
    <n v="5857.0691366261099"/>
    <n v="631.37519355306097"/>
    <n v="0.90269236177054091"/>
    <n v="9.7307638229459287E-2"/>
  </r>
  <r>
    <n v="2017"/>
    <n v="23025"/>
    <s v="Somerset County"/>
    <n v="53"/>
    <x v="8"/>
    <n v="4"/>
    <s v="Urban Restricted Access"/>
    <n v="48.007664627474597"/>
    <n v="43.336178571308203"/>
    <n v="4.67148605616641"/>
    <n v="0.90269291180031863"/>
    <n v="9.7307088199681702E-2"/>
  </r>
  <r>
    <n v="2017"/>
    <n v="23025"/>
    <s v="Somerset County"/>
    <n v="53"/>
    <x v="8"/>
    <n v="5"/>
    <s v="Urban Unrestricted Access"/>
    <n v="870.09938520264097"/>
    <n v="785.43163640256205"/>
    <n v="84.667748800079195"/>
    <n v="0.90269186458468731"/>
    <n v="9.7308135415313024E-2"/>
  </r>
  <r>
    <n v="2017"/>
    <n v="23025"/>
    <s v="Somerset County"/>
    <n v="54"/>
    <x v="9"/>
    <n v="1"/>
    <s v="Off-Network"/>
    <n v="1130.7471232133"/>
    <n v="1020.71535412489"/>
    <n v="110.031769088407"/>
    <n v="0.90269109084644206"/>
    <n v="9.7308909153555292E-2"/>
  </r>
  <r>
    <n v="2017"/>
    <n v="23025"/>
    <s v="Somerset County"/>
    <n v="54"/>
    <x v="9"/>
    <n v="2"/>
    <s v="Rural Restricted Access"/>
    <n v="5504.5651182359597"/>
    <n v="4968.9366235714497"/>
    <n v="535.628494664512"/>
    <n v="0.90269376723511952"/>
    <n v="9.7306232764880818E-2"/>
  </r>
  <r>
    <n v="2017"/>
    <n v="23025"/>
    <s v="Somerset County"/>
    <n v="54"/>
    <x v="9"/>
    <n v="3"/>
    <s v="Rural Unrestricted Access"/>
    <n v="27423.131184057998"/>
    <n v="24754.655732036801"/>
    <n v="2668.47545202122"/>
    <n v="0.90269253229651347"/>
    <n v="9.7307467703487333E-2"/>
  </r>
  <r>
    <n v="2017"/>
    <n v="23025"/>
    <s v="Somerset County"/>
    <n v="54"/>
    <x v="9"/>
    <n v="4"/>
    <s v="Urban Restricted Access"/>
    <n v="202.09203399683901"/>
    <n v="182.42715322503901"/>
    <n v="19.6648807717993"/>
    <n v="0.90269343930643209"/>
    <n v="9.7306560693564428E-2"/>
  </r>
  <r>
    <n v="2017"/>
    <n v="23025"/>
    <s v="Somerset County"/>
    <n v="54"/>
    <x v="9"/>
    <n v="5"/>
    <s v="Urban Unrestricted Access"/>
    <n v="3686.6688115864899"/>
    <n v="3327.9273163839798"/>
    <n v="358.74149520251098"/>
    <n v="0.90269223693892586"/>
    <n v="9.7307763061074415E-2"/>
  </r>
  <r>
    <n v="2017"/>
    <n v="23025"/>
    <s v="Somerset County"/>
    <n v="61"/>
    <x v="10"/>
    <n v="1"/>
    <s v="Off-Network"/>
    <n v="11.014460766531201"/>
    <n v="9.9426196302369902"/>
    <n v="1.0718411362942399"/>
    <n v="0.90268782475932619"/>
    <n v="9.731217524067648E-2"/>
  </r>
  <r>
    <n v="2017"/>
    <n v="23025"/>
    <s v="Somerset County"/>
    <n v="61"/>
    <x v="10"/>
    <n v="2"/>
    <s v="Rural Restricted Access"/>
    <n v="157.358596851995"/>
    <n v="142.04644859093699"/>
    <n v="15.3121482610582"/>
    <n v="0.90269264871839194"/>
    <n v="9.7307351281609195E-2"/>
  </r>
  <r>
    <n v="2017"/>
    <n v="23025"/>
    <s v="Somerset County"/>
    <n v="61"/>
    <x v="10"/>
    <n v="3"/>
    <s v="Rural Unrestricted Access"/>
    <n v="320.07640066551301"/>
    <n v="288.929996130321"/>
    <n v="31.146404535192499"/>
    <n v="0.90269071862083117"/>
    <n v="9.7309281379170429E-2"/>
  </r>
  <r>
    <n v="2017"/>
    <n v="23025"/>
    <s v="Somerset County"/>
    <n v="61"/>
    <x v="10"/>
    <n v="4"/>
    <s v="Urban Restricted Access"/>
    <n v="4.1454149032410097"/>
    <n v="3.74202899226868"/>
    <n v="0.403385910972335"/>
    <n v="0.90269106461286897"/>
    <n v="9.7308935387132367E-2"/>
  </r>
  <r>
    <n v="2017"/>
    <n v="23025"/>
    <s v="Somerset County"/>
    <n v="61"/>
    <x v="10"/>
    <n v="5"/>
    <s v="Urban Unrestricted Access"/>
    <n v="46.574747298715899"/>
    <n v="42.042667683721"/>
    <n v="4.5320796149949398"/>
    <n v="0.90269234128255049"/>
    <n v="9.7307658717450368E-2"/>
  </r>
  <r>
    <n v="2017"/>
    <n v="23027"/>
    <s v="Waldo County"/>
    <n v="11"/>
    <x v="0"/>
    <n v="1"/>
    <s v="Off-Network"/>
    <n v="5703.6502946914397"/>
    <n v="5148.63501149888"/>
    <n v="555.01528319255704"/>
    <n v="0.90269121448256928"/>
    <n v="9.7308785517430232E-2"/>
  </r>
  <r>
    <n v="2017"/>
    <n v="23027"/>
    <s v="Waldo County"/>
    <n v="11"/>
    <x v="0"/>
    <n v="2"/>
    <s v="Rural Restricted Access"/>
    <n v="470.216852541631"/>
    <n v="424.46110246718598"/>
    <n v="45.755750074445203"/>
    <n v="0.90269223693892597"/>
    <n v="9.7307763061074429E-2"/>
  </r>
  <r>
    <n v="2017"/>
    <n v="23027"/>
    <s v="Waldo County"/>
    <n v="11"/>
    <x v="0"/>
    <n v="3"/>
    <s v="Rural Unrestricted Access"/>
    <n v="129894.558910361"/>
    <n v="117255.101535664"/>
    <n v="12639.4573746975"/>
    <n v="0.90269448173407041"/>
    <n v="9.7305518265933449E-2"/>
  </r>
  <r>
    <n v="2017"/>
    <n v="23027"/>
    <s v="Waldo County"/>
    <n v="11"/>
    <x v="0"/>
    <n v="4"/>
    <s v="Urban Restricted Access"/>
    <n v="0"/>
    <n v="0"/>
    <n v="0"/>
    <e v="#DIV/0!"/>
    <e v="#DIV/0!"/>
  </r>
  <r>
    <n v="2017"/>
    <n v="23027"/>
    <s v="Waldo County"/>
    <n v="11"/>
    <x v="0"/>
    <n v="5"/>
    <s v="Urban Unrestricted Access"/>
    <n v="16164.7480610155"/>
    <n v="14591.807166086001"/>
    <n v="1572.94089492952"/>
    <n v="0.90269313886042191"/>
    <n v="9.730686113957937E-2"/>
  </r>
  <r>
    <n v="2017"/>
    <n v="23027"/>
    <s v="Waldo County"/>
    <n v="21"/>
    <x v="1"/>
    <n v="1"/>
    <s v="Off-Network"/>
    <n v="355765.64891384798"/>
    <n v="321147.08383518597"/>
    <n v="34618.565078661602"/>
    <n v="0.90269278334107739"/>
    <n v="9.7307216658921489E-2"/>
  </r>
  <r>
    <n v="2017"/>
    <n v="23027"/>
    <s v="Waldo County"/>
    <n v="21"/>
    <x v="1"/>
    <n v="2"/>
    <s v="Rural Restricted Access"/>
    <n v="53909.539791554998"/>
    <n v="48663.710107379098"/>
    <n v="5245.8296841759702"/>
    <n v="0.90269199654719245"/>
    <n v="9.730800345280885E-2"/>
  </r>
  <r>
    <n v="2017"/>
    <n v="23027"/>
    <s v="Waldo County"/>
    <n v="21"/>
    <x v="1"/>
    <n v="3"/>
    <s v="Rural Unrestricted Access"/>
    <n v="3703866.5185341602"/>
    <n v="3343454.3068129402"/>
    <n v="360412.21172121802"/>
    <n v="0.90269298045226087"/>
    <n v="9.7307019547738599E-2"/>
  </r>
  <r>
    <n v="2017"/>
    <n v="23027"/>
    <s v="Waldo County"/>
    <n v="21"/>
    <x v="1"/>
    <n v="4"/>
    <s v="Urban Restricted Access"/>
    <n v="0"/>
    <n v="0"/>
    <n v="0"/>
    <e v="#DIV/0!"/>
    <e v="#DIV/0!"/>
  </r>
  <r>
    <n v="2017"/>
    <n v="23027"/>
    <s v="Waldo County"/>
    <n v="21"/>
    <x v="1"/>
    <n v="5"/>
    <s v="Urban Unrestricted Access"/>
    <n v="660169.27907904098"/>
    <n v="595929.456500581"/>
    <n v="64239.822578459498"/>
    <n v="0.9026918934063749"/>
    <n v="9.7308106593624405E-2"/>
  </r>
  <r>
    <n v="2017"/>
    <n v="23027"/>
    <s v="Waldo County"/>
    <n v="31"/>
    <x v="2"/>
    <n v="1"/>
    <s v="Off-Network"/>
    <n v="679041.211053245"/>
    <n v="612965.40797122801"/>
    <n v="66075.803082017504"/>
    <n v="0.90269249935577789"/>
    <n v="9.7307500644222847E-2"/>
  </r>
  <r>
    <n v="2017"/>
    <n v="23027"/>
    <s v="Waldo County"/>
    <n v="31"/>
    <x v="2"/>
    <n v="2"/>
    <s v="Rural Restricted Access"/>
    <n v="128869.781375226"/>
    <n v="116329.313843421"/>
    <n v="12540.467531804999"/>
    <n v="0.90268884297016594"/>
    <n v="9.7311157029834047E-2"/>
  </r>
  <r>
    <n v="2017"/>
    <n v="23027"/>
    <s v="Waldo County"/>
    <n v="31"/>
    <x v="2"/>
    <n v="3"/>
    <s v="Rural Unrestricted Access"/>
    <n v="8584936.7418744303"/>
    <n v="7749523.3529823897"/>
    <n v="835413.38889204198"/>
    <n v="0.90268846305911898"/>
    <n v="9.731153694088121E-2"/>
  </r>
  <r>
    <n v="2017"/>
    <n v="23027"/>
    <s v="Waldo County"/>
    <n v="31"/>
    <x v="2"/>
    <n v="4"/>
    <s v="Urban Restricted Access"/>
    <n v="0"/>
    <n v="0"/>
    <n v="0"/>
    <e v="#DIV/0!"/>
    <e v="#DIV/0!"/>
  </r>
  <r>
    <n v="2017"/>
    <n v="23027"/>
    <s v="Waldo County"/>
    <n v="31"/>
    <x v="2"/>
    <n v="5"/>
    <s v="Urban Unrestricted Access"/>
    <n v="1488845.7224663901"/>
    <n v="1343971.5815739001"/>
    <n v="144874.140892492"/>
    <n v="0.90269365139290947"/>
    <n v="9.7306348607091794E-2"/>
  </r>
  <r>
    <n v="2017"/>
    <n v="23027"/>
    <s v="Waldo County"/>
    <n v="32"/>
    <x v="3"/>
    <n v="1"/>
    <s v="Off-Network"/>
    <n v="82886.453012836704"/>
    <n v="74820.978741128303"/>
    <n v="8065.47427170836"/>
    <n v="0.90269249100984816"/>
    <n v="9.7307508990151295E-2"/>
  </r>
  <r>
    <n v="2017"/>
    <n v="23027"/>
    <s v="Waldo County"/>
    <n v="32"/>
    <x v="3"/>
    <n v="2"/>
    <s v="Rural Restricted Access"/>
    <n v="14132.9895388854"/>
    <n v="12757.726982083101"/>
    <n v="1375.26255680226"/>
    <n v="0.90269131997738961"/>
    <n v="9.7308680022607605E-2"/>
  </r>
  <r>
    <n v="2017"/>
    <n v="23027"/>
    <s v="Waldo County"/>
    <n v="32"/>
    <x v="3"/>
    <n v="3"/>
    <s v="Rural Unrestricted Access"/>
    <n v="947704.14323377202"/>
    <n v="855482.90511562303"/>
    <n v="92221.238118149093"/>
    <n v="0.90268984389635554"/>
    <n v="9.7310156103644574E-2"/>
  </r>
  <r>
    <n v="2017"/>
    <n v="23027"/>
    <s v="Waldo County"/>
    <n v="32"/>
    <x v="3"/>
    <n v="4"/>
    <s v="Urban Restricted Access"/>
    <n v="0"/>
    <n v="0"/>
    <n v="0"/>
    <e v="#DIV/0!"/>
    <e v="#DIV/0!"/>
  </r>
  <r>
    <n v="2017"/>
    <n v="23027"/>
    <s v="Waldo County"/>
    <n v="32"/>
    <x v="3"/>
    <n v="5"/>
    <s v="Urban Unrestricted Access"/>
    <n v="165168.83551483901"/>
    <n v="149096.36641533201"/>
    <n v="16072.469099506799"/>
    <n v="0.90269066770732898"/>
    <n v="9.7309332292669859E-2"/>
  </r>
  <r>
    <n v="2017"/>
    <n v="23027"/>
    <s v="Waldo County"/>
    <n v="42"/>
    <x v="4"/>
    <n v="1"/>
    <s v="Off-Network"/>
    <n v="11.9807880274406"/>
    <n v="10.8149497654477"/>
    <n v="1.16583826199288"/>
    <n v="0.90269102004620372"/>
    <n v="9.730897995379463E-2"/>
  </r>
  <r>
    <n v="2017"/>
    <n v="23027"/>
    <s v="Waldo County"/>
    <n v="42"/>
    <x v="4"/>
    <n v="2"/>
    <s v="Rural Restricted Access"/>
    <n v="42.128899672828602"/>
    <n v="38.0294630839606"/>
    <n v="4.0994365888679702"/>
    <n v="0.90269300597205082"/>
    <n v="9.7306994027948401E-2"/>
  </r>
  <r>
    <n v="2017"/>
    <n v="23027"/>
    <s v="Waldo County"/>
    <n v="42"/>
    <x v="4"/>
    <n v="3"/>
    <s v="Rural Unrestricted Access"/>
    <n v="2231.4172366299399"/>
    <n v="2014.2807489812001"/>
    <n v="217.13648764874199"/>
    <n v="0.90269122059096563"/>
    <n v="9.7308779409035318E-2"/>
  </r>
  <r>
    <n v="2017"/>
    <n v="23027"/>
    <s v="Waldo County"/>
    <n v="42"/>
    <x v="4"/>
    <n v="4"/>
    <s v="Urban Restricted Access"/>
    <n v="0"/>
    <n v="0"/>
    <n v="0"/>
    <e v="#DIV/0!"/>
    <e v="#DIV/0!"/>
  </r>
  <r>
    <n v="2017"/>
    <n v="23027"/>
    <s v="Waldo County"/>
    <n v="42"/>
    <x v="4"/>
    <n v="5"/>
    <s v="Urban Unrestricted Access"/>
    <n v="270.49656704586403"/>
    <n v="244.17549137538501"/>
    <n v="26.321075670479001"/>
    <n v="0.90269349456839443"/>
    <n v="9.7306505431605475E-2"/>
  </r>
  <r>
    <n v="2017"/>
    <n v="23027"/>
    <s v="Waldo County"/>
    <n v="43"/>
    <x v="5"/>
    <n v="1"/>
    <s v="Off-Network"/>
    <n v="204.91923918019199"/>
    <n v="184.97934659184401"/>
    <n v="19.939892588347899"/>
    <n v="0.90269389702928671"/>
    <n v="9.7306102970712863E-2"/>
  </r>
  <r>
    <n v="2017"/>
    <n v="23027"/>
    <s v="Waldo County"/>
    <n v="43"/>
    <x v="5"/>
    <n v="2"/>
    <s v="Rural Restricted Access"/>
    <n v="154.56175544746"/>
    <n v="139.52260392861899"/>
    <n v="15.039151518841599"/>
    <n v="0.90269810616926349"/>
    <n v="9.7301893830740296E-2"/>
  </r>
  <r>
    <n v="2017"/>
    <n v="23027"/>
    <s v="Waldo County"/>
    <n v="43"/>
    <x v="5"/>
    <n v="3"/>
    <s v="Rural Unrestricted Access"/>
    <n v="8204.6472809345705"/>
    <n v="7406.2691394253397"/>
    <n v="798.378141509226"/>
    <n v="0.90269196052285505"/>
    <n v="9.7308039477144323E-2"/>
  </r>
  <r>
    <n v="2017"/>
    <n v="23027"/>
    <s v="Waldo County"/>
    <n v="43"/>
    <x v="5"/>
    <n v="4"/>
    <s v="Urban Restricted Access"/>
    <n v="0"/>
    <n v="0"/>
    <n v="0"/>
    <e v="#DIV/0!"/>
    <e v="#DIV/0!"/>
  </r>
  <r>
    <n v="2017"/>
    <n v="23027"/>
    <s v="Waldo County"/>
    <n v="43"/>
    <x v="5"/>
    <n v="5"/>
    <s v="Urban Unrestricted Access"/>
    <n v="1007.27619039972"/>
    <n v="909.25634771231501"/>
    <n v="98.019842687404093"/>
    <n v="0.90268821637836238"/>
    <n v="9.7311783621636713E-2"/>
  </r>
  <r>
    <n v="2017"/>
    <n v="23027"/>
    <s v="Waldo County"/>
    <n v="51"/>
    <x v="6"/>
    <n v="1"/>
    <s v="Off-Network"/>
    <n v="36.133571545050302"/>
    <n v="32.617452408518901"/>
    <n v="3.51611913653137"/>
    <n v="0.90269107131722071"/>
    <n v="9.7308928682778378E-2"/>
  </r>
  <r>
    <n v="2017"/>
    <n v="23027"/>
    <s v="Waldo County"/>
    <n v="51"/>
    <x v="6"/>
    <n v="2"/>
    <s v="Rural Restricted Access"/>
    <n v="23.025696916620699"/>
    <n v="20.785108137186199"/>
    <n v="2.2405887794344599"/>
    <n v="0.90269181482115446"/>
    <n v="9.7308185178843806E-2"/>
  </r>
  <r>
    <n v="2017"/>
    <n v="23027"/>
    <s v="Waldo County"/>
    <n v="51"/>
    <x v="6"/>
    <n v="3"/>
    <s v="Rural Unrestricted Access"/>
    <n v="2246.8184199974899"/>
    <n v="2028.1797138096199"/>
    <n v="218.638706187868"/>
    <n v="0.90268964138716901"/>
    <n v="9.7310358612830078E-2"/>
  </r>
  <r>
    <n v="2017"/>
    <n v="23027"/>
    <s v="Waldo County"/>
    <n v="51"/>
    <x v="6"/>
    <n v="4"/>
    <s v="Urban Restricted Access"/>
    <n v="0"/>
    <n v="0"/>
    <n v="0"/>
    <e v="#DIV/0!"/>
    <e v="#DIV/0!"/>
  </r>
  <r>
    <n v="2017"/>
    <n v="23027"/>
    <s v="Waldo County"/>
    <n v="51"/>
    <x v="6"/>
    <n v="5"/>
    <s v="Urban Unrestricted Access"/>
    <n v="328.68790571385398"/>
    <n v="296.70402086361003"/>
    <n v="31.9838848502445"/>
    <n v="0.90269223693892719"/>
    <n v="9.7307763061074512E-2"/>
  </r>
  <r>
    <n v="2017"/>
    <n v="23027"/>
    <s v="Waldo County"/>
    <n v="52"/>
    <x v="7"/>
    <n v="1"/>
    <s v="Off-Network"/>
    <n v="13126.514614871099"/>
    <n v="11849.1915014277"/>
    <n v="1277.32311344341"/>
    <n v="0.90269137307809699"/>
    <n v="9.7308626921903826E-2"/>
  </r>
  <r>
    <n v="2017"/>
    <n v="23027"/>
    <s v="Waldo County"/>
    <n v="52"/>
    <x v="7"/>
    <n v="2"/>
    <s v="Rural Restricted Access"/>
    <n v="4749.3757670965897"/>
    <n v="4287.2231773305703"/>
    <n v="462.152589766017"/>
    <n v="0.90269192996524161"/>
    <n v="9.7308070034757901E-2"/>
  </r>
  <r>
    <n v="2017"/>
    <n v="23027"/>
    <s v="Waldo County"/>
    <n v="52"/>
    <x v="7"/>
    <n v="3"/>
    <s v="Rural Unrestricted Access"/>
    <n v="516840.43491794798"/>
    <n v="466547.58914841397"/>
    <n v="50292.845769533502"/>
    <n v="0.90269173545309334"/>
    <n v="9.7308264546905748E-2"/>
  </r>
  <r>
    <n v="2017"/>
    <n v="23027"/>
    <s v="Waldo County"/>
    <n v="52"/>
    <x v="7"/>
    <n v="4"/>
    <s v="Urban Restricted Access"/>
    <n v="0"/>
    <n v="0"/>
    <n v="0"/>
    <e v="#DIV/0!"/>
    <e v="#DIV/0!"/>
  </r>
  <r>
    <n v="2017"/>
    <n v="23027"/>
    <s v="Waldo County"/>
    <n v="52"/>
    <x v="7"/>
    <n v="5"/>
    <s v="Urban Unrestricted Access"/>
    <n v="73690.276534573102"/>
    <n v="66519.668104383396"/>
    <n v="7170.6084301897799"/>
    <n v="0.90269261064822459"/>
    <n v="9.7307389351776435E-2"/>
  </r>
  <r>
    <n v="2017"/>
    <n v="23027"/>
    <s v="Waldo County"/>
    <n v="53"/>
    <x v="8"/>
    <n v="1"/>
    <s v="Off-Network"/>
    <n v="0"/>
    <n v="0"/>
    <n v="0"/>
    <e v="#DIV/0!"/>
    <e v="#DIV/0!"/>
  </r>
  <r>
    <n v="2017"/>
    <n v="23027"/>
    <s v="Waldo County"/>
    <n v="53"/>
    <x v="8"/>
    <n v="2"/>
    <s v="Rural Restricted Access"/>
    <n v="0"/>
    <n v="0"/>
    <n v="0"/>
    <e v="#DIV/0!"/>
    <e v="#DIV/0!"/>
  </r>
  <r>
    <n v="2017"/>
    <n v="23027"/>
    <s v="Waldo County"/>
    <n v="53"/>
    <x v="8"/>
    <n v="3"/>
    <s v="Rural Unrestricted Access"/>
    <n v="0"/>
    <n v="0"/>
    <n v="0"/>
    <e v="#DIV/0!"/>
    <e v="#DIV/0!"/>
  </r>
  <r>
    <n v="2017"/>
    <n v="23027"/>
    <s v="Waldo County"/>
    <n v="53"/>
    <x v="8"/>
    <n v="4"/>
    <s v="Urban Restricted Access"/>
    <n v="0"/>
    <n v="0"/>
    <n v="0"/>
    <e v="#DIV/0!"/>
    <e v="#DIV/0!"/>
  </r>
  <r>
    <n v="2017"/>
    <n v="23027"/>
    <s v="Waldo County"/>
    <n v="53"/>
    <x v="8"/>
    <n v="5"/>
    <s v="Urban Unrestricted Access"/>
    <n v="0"/>
    <n v="0"/>
    <n v="0"/>
    <e v="#DIV/0!"/>
    <e v="#DIV/0!"/>
  </r>
  <r>
    <n v="2017"/>
    <n v="23027"/>
    <s v="Waldo County"/>
    <n v="54"/>
    <x v="9"/>
    <n v="1"/>
    <s v="Off-Network"/>
    <n v="820.409904603923"/>
    <n v="740.57750620042896"/>
    <n v="79.832398403494494"/>
    <n v="0.90269205923100659"/>
    <n v="9.730794076899392E-2"/>
  </r>
  <r>
    <n v="2017"/>
    <n v="23027"/>
    <s v="Waldo County"/>
    <n v="54"/>
    <x v="9"/>
    <n v="2"/>
    <s v="Rural Restricted Access"/>
    <n v="293.65316558672498"/>
    <n v="265.07901610102698"/>
    <n v="28.574149485698001"/>
    <n v="0.90269422286456114"/>
    <n v="9.730577713543892E-2"/>
  </r>
  <r>
    <n v="2017"/>
    <n v="23027"/>
    <s v="Waldo County"/>
    <n v="54"/>
    <x v="9"/>
    <n v="3"/>
    <s v="Rural Unrestricted Access"/>
    <n v="28571.3037425601"/>
    <n v="25791.084368077201"/>
    <n v="2780.2193744828501"/>
    <n v="0.90269189675298378"/>
    <n v="9.7308103247014499E-2"/>
  </r>
  <r>
    <n v="2017"/>
    <n v="23027"/>
    <s v="Waldo County"/>
    <n v="54"/>
    <x v="9"/>
    <n v="4"/>
    <s v="Urban Restricted Access"/>
    <n v="0"/>
    <n v="0"/>
    <n v="0"/>
    <e v="#DIV/0!"/>
    <e v="#DIV/0!"/>
  </r>
  <r>
    <n v="2017"/>
    <n v="23027"/>
    <s v="Waldo County"/>
    <n v="54"/>
    <x v="9"/>
    <n v="5"/>
    <s v="Urban Unrestricted Access"/>
    <n v="3973.2016710401999"/>
    <n v="3586.5808961223102"/>
    <n v="386.62077491789103"/>
    <n v="0.90269288927972513"/>
    <n v="9.7307110720275161E-2"/>
  </r>
  <r>
    <n v="2017"/>
    <n v="23027"/>
    <s v="Waldo County"/>
    <n v="61"/>
    <x v="10"/>
    <n v="1"/>
    <s v="Off-Network"/>
    <n v="8.4082448522978392"/>
    <n v="7.5900578404287398"/>
    <n v="0.81818701186910603"/>
    <n v="0.90269229473669499"/>
    <n v="9.730770526330576E-2"/>
  </r>
  <r>
    <n v="2017"/>
    <n v="23027"/>
    <s v="Waldo County"/>
    <n v="61"/>
    <x v="10"/>
    <n v="2"/>
    <s v="Rural Restricted Access"/>
    <n v="10.1768421902817"/>
    <n v="9.1866001797210703"/>
    <n v="0.99024201056067296"/>
    <n v="0.90269653473586786"/>
    <n v="9.7303465264136371E-2"/>
  </r>
  <r>
    <n v="2017"/>
    <n v="23027"/>
    <s v="Waldo County"/>
    <n v="61"/>
    <x v="10"/>
    <n v="3"/>
    <s v="Rural Unrestricted Access"/>
    <n v="215.66886032035899"/>
    <n v="194.682703156212"/>
    <n v="20.986157164147201"/>
    <n v="0.90269268760926491"/>
    <n v="9.7307312390736103E-2"/>
  </r>
  <r>
    <n v="2017"/>
    <n v="23027"/>
    <s v="Waldo County"/>
    <n v="61"/>
    <x v="10"/>
    <n v="4"/>
    <s v="Urban Restricted Access"/>
    <n v="0"/>
    <n v="0"/>
    <n v="0"/>
    <e v="#DIV/0!"/>
    <e v="#DIV/0!"/>
  </r>
  <r>
    <n v="2017"/>
    <n v="23027"/>
    <s v="Waldo County"/>
    <n v="61"/>
    <x v="10"/>
    <n v="5"/>
    <s v="Urban Unrestricted Access"/>
    <n v="20.466873800493701"/>
    <n v="18.475336691893499"/>
    <n v="1.99153710860023"/>
    <n v="0.90269461139921814"/>
    <n v="9.7305388600783291E-2"/>
  </r>
  <r>
    <n v="2017"/>
    <n v="23029"/>
    <s v="Washington County"/>
    <n v="11"/>
    <x v="0"/>
    <n v="1"/>
    <s v="Off-Network"/>
    <n v="3260.4541351831499"/>
    <n v="2943.1867987178498"/>
    <n v="317.26733646530499"/>
    <n v="0.90269228662298662"/>
    <n v="9.7307713377014909E-2"/>
  </r>
  <r>
    <n v="2017"/>
    <n v="23029"/>
    <s v="Washington County"/>
    <n v="11"/>
    <x v="0"/>
    <n v="2"/>
    <s v="Rural Restricted Access"/>
    <n v="0"/>
    <n v="0"/>
    <n v="0"/>
    <e v="#DIV/0!"/>
    <e v="#DIV/0!"/>
  </r>
  <r>
    <n v="2017"/>
    <n v="23029"/>
    <s v="Washington County"/>
    <n v="11"/>
    <x v="0"/>
    <n v="3"/>
    <s v="Rural Unrestricted Access"/>
    <n v="224547.735309966"/>
    <n v="202697.28689614701"/>
    <n v="21850.448413819198"/>
    <n v="0.90269129909657475"/>
    <n v="9.7308700903426207E-2"/>
  </r>
  <r>
    <n v="2017"/>
    <n v="23029"/>
    <s v="Washington County"/>
    <n v="11"/>
    <x v="0"/>
    <n v="4"/>
    <s v="Urban Restricted Access"/>
    <n v="0"/>
    <n v="0"/>
    <n v="0"/>
    <e v="#DIV/0!"/>
    <e v="#DIV/0!"/>
  </r>
  <r>
    <n v="2017"/>
    <n v="23029"/>
    <s v="Washington County"/>
    <n v="11"/>
    <x v="0"/>
    <n v="5"/>
    <s v="Urban Unrestricted Access"/>
    <n v="0"/>
    <n v="0"/>
    <n v="0"/>
    <e v="#DIV/0!"/>
    <e v="#DIV/0!"/>
  </r>
  <r>
    <n v="2017"/>
    <n v="23029"/>
    <s v="Washington County"/>
    <n v="21"/>
    <x v="1"/>
    <n v="1"/>
    <s v="Off-Network"/>
    <n v="237763.57004086199"/>
    <n v="214627.23170721301"/>
    <n v="23136.338333649601"/>
    <n v="0.90269182814813564"/>
    <n v="9.7308171851866937E-2"/>
  </r>
  <r>
    <n v="2017"/>
    <n v="23029"/>
    <s v="Washington County"/>
    <n v="21"/>
    <x v="1"/>
    <n v="2"/>
    <s v="Rural Restricted Access"/>
    <n v="0"/>
    <n v="0"/>
    <n v="0"/>
    <e v="#DIV/0!"/>
    <e v="#DIV/0!"/>
  </r>
  <r>
    <n v="2017"/>
    <n v="23029"/>
    <s v="Washington County"/>
    <n v="21"/>
    <x v="1"/>
    <n v="3"/>
    <s v="Rural Unrestricted Access"/>
    <n v="3341086.8367131599"/>
    <n v="3015978.1722103101"/>
    <n v="325108.66450284998"/>
    <n v="0.9026937399739422"/>
    <n v="9.7306260026057897E-2"/>
  </r>
  <r>
    <n v="2017"/>
    <n v="23029"/>
    <s v="Washington County"/>
    <n v="21"/>
    <x v="1"/>
    <n v="4"/>
    <s v="Urban Restricted Access"/>
    <n v="0"/>
    <n v="0"/>
    <n v="0"/>
    <e v="#DIV/0!"/>
    <e v="#DIV/0!"/>
  </r>
  <r>
    <n v="2017"/>
    <n v="23029"/>
    <s v="Washington County"/>
    <n v="21"/>
    <x v="1"/>
    <n v="5"/>
    <s v="Urban Unrestricted Access"/>
    <n v="0"/>
    <n v="0"/>
    <n v="0"/>
    <e v="#DIV/0!"/>
    <e v="#DIV/0!"/>
  </r>
  <r>
    <n v="2017"/>
    <n v="23029"/>
    <s v="Washington County"/>
    <n v="31"/>
    <x v="2"/>
    <n v="1"/>
    <s v="Off-Network"/>
    <n v="590156.30919091799"/>
    <n v="532729.66468050797"/>
    <n v="57426.644510410602"/>
    <n v="0.90269248398082913"/>
    <n v="9.7307516019171869E-2"/>
  </r>
  <r>
    <n v="2017"/>
    <n v="23029"/>
    <s v="Washington County"/>
    <n v="31"/>
    <x v="2"/>
    <n v="2"/>
    <s v="Rural Restricted Access"/>
    <n v="0"/>
    <n v="0"/>
    <n v="0"/>
    <e v="#DIV/0!"/>
    <e v="#DIV/0!"/>
  </r>
  <r>
    <n v="2017"/>
    <n v="23029"/>
    <s v="Washington County"/>
    <n v="31"/>
    <x v="2"/>
    <n v="3"/>
    <s v="Rural Unrestricted Access"/>
    <n v="10002419.149733599"/>
    <n v="9029062.3790725302"/>
    <n v="973356.77066103404"/>
    <n v="0.9026878641966336"/>
    <n v="9.731213580336294E-2"/>
  </r>
  <r>
    <n v="2017"/>
    <n v="23029"/>
    <s v="Washington County"/>
    <n v="31"/>
    <x v="2"/>
    <n v="4"/>
    <s v="Urban Restricted Access"/>
    <n v="0"/>
    <n v="0"/>
    <n v="0"/>
    <e v="#DIV/0!"/>
    <e v="#DIV/0!"/>
  </r>
  <r>
    <n v="2017"/>
    <n v="23029"/>
    <s v="Washington County"/>
    <n v="31"/>
    <x v="2"/>
    <n v="5"/>
    <s v="Urban Unrestricted Access"/>
    <n v="0"/>
    <n v="0"/>
    <n v="0"/>
    <e v="#DIV/0!"/>
    <e v="#DIV/0!"/>
  </r>
  <r>
    <n v="2017"/>
    <n v="23029"/>
    <s v="Washington County"/>
    <n v="32"/>
    <x v="3"/>
    <n v="1"/>
    <s v="Off-Network"/>
    <n v="67308.822352815303"/>
    <n v="60759.130356349997"/>
    <n v="6549.6919964653098"/>
    <n v="0.90269192406704835"/>
    <n v="9.7308075932951724E-2"/>
  </r>
  <r>
    <n v="2017"/>
    <n v="23029"/>
    <s v="Washington County"/>
    <n v="32"/>
    <x v="3"/>
    <n v="2"/>
    <s v="Rural Restricted Access"/>
    <n v="0"/>
    <n v="0"/>
    <n v="0"/>
    <e v="#DIV/0!"/>
    <e v="#DIV/0!"/>
  </r>
  <r>
    <n v="2017"/>
    <n v="23029"/>
    <s v="Washington County"/>
    <n v="32"/>
    <x v="3"/>
    <n v="3"/>
    <s v="Rural Unrestricted Access"/>
    <n v="1025798.09547921"/>
    <n v="925982.08335957595"/>
    <n v="99816.012119630104"/>
    <n v="0.90269428988069611"/>
    <n v="9.7305710119300073E-2"/>
  </r>
  <r>
    <n v="2017"/>
    <n v="23029"/>
    <s v="Washington County"/>
    <n v="32"/>
    <x v="3"/>
    <n v="4"/>
    <s v="Urban Restricted Access"/>
    <n v="0"/>
    <n v="0"/>
    <n v="0"/>
    <e v="#DIV/0!"/>
    <e v="#DIV/0!"/>
  </r>
  <r>
    <n v="2017"/>
    <n v="23029"/>
    <s v="Washington County"/>
    <n v="32"/>
    <x v="3"/>
    <n v="5"/>
    <s v="Urban Unrestricted Access"/>
    <n v="0"/>
    <n v="0"/>
    <n v="0"/>
    <e v="#DIV/0!"/>
    <e v="#DIV/0!"/>
  </r>
  <r>
    <n v="2017"/>
    <n v="23029"/>
    <s v="Washington County"/>
    <n v="42"/>
    <x v="4"/>
    <n v="1"/>
    <s v="Off-Network"/>
    <n v="2.9881079079442401"/>
    <n v="2.6973387337777401"/>
    <n v="0.290769174166505"/>
    <n v="0.90269120690271742"/>
    <n v="9.7308793097284269E-2"/>
  </r>
  <r>
    <n v="2017"/>
    <n v="23029"/>
    <s v="Washington County"/>
    <n v="42"/>
    <x v="4"/>
    <n v="2"/>
    <s v="Rural Restricted Access"/>
    <n v="0"/>
    <n v="0"/>
    <n v="0"/>
    <e v="#DIV/0!"/>
    <e v="#DIV/0!"/>
  </r>
  <r>
    <n v="2017"/>
    <n v="23029"/>
    <s v="Washington County"/>
    <n v="42"/>
    <x v="4"/>
    <n v="3"/>
    <s v="Rural Unrestricted Access"/>
    <n v="562.55816455950196"/>
    <n v="507.816823177434"/>
    <n v="54.741341382067702"/>
    <n v="0.90269212175609981"/>
    <n v="9.7307878243899693E-2"/>
  </r>
  <r>
    <n v="2017"/>
    <n v="23029"/>
    <s v="Washington County"/>
    <n v="42"/>
    <x v="4"/>
    <n v="4"/>
    <s v="Urban Restricted Access"/>
    <n v="0"/>
    <n v="0"/>
    <n v="0"/>
    <e v="#DIV/0!"/>
    <e v="#DIV/0!"/>
  </r>
  <r>
    <n v="2017"/>
    <n v="23029"/>
    <s v="Washington County"/>
    <n v="42"/>
    <x v="4"/>
    <n v="5"/>
    <s v="Urban Unrestricted Access"/>
    <n v="0"/>
    <n v="0"/>
    <n v="0"/>
    <e v="#DIV/0!"/>
    <e v="#DIV/0!"/>
  </r>
  <r>
    <n v="2017"/>
    <n v="23029"/>
    <s v="Washington County"/>
    <n v="43"/>
    <x v="5"/>
    <n v="1"/>
    <s v="Off-Network"/>
    <n v="210.183137613757"/>
    <n v="189.730589463846"/>
    <n v="20.4525481499109"/>
    <n v="0.90269177450621363"/>
    <n v="9.7308225493785899E-2"/>
  </r>
  <r>
    <n v="2017"/>
    <n v="23029"/>
    <s v="Washington County"/>
    <n v="43"/>
    <x v="5"/>
    <n v="2"/>
    <s v="Rural Restricted Access"/>
    <n v="0"/>
    <n v="0"/>
    <n v="0"/>
    <e v="#DIV/0!"/>
    <e v="#DIV/0!"/>
  </r>
  <r>
    <n v="2017"/>
    <n v="23029"/>
    <s v="Washington County"/>
    <n v="43"/>
    <x v="5"/>
    <n v="3"/>
    <s v="Rural Unrestricted Access"/>
    <n v="8699.9817260657801"/>
    <n v="7853.3930062223299"/>
    <n v="846.58871984345001"/>
    <n v="0.90269074734869748"/>
    <n v="9.7309252651302525E-2"/>
  </r>
  <r>
    <n v="2017"/>
    <n v="23029"/>
    <s v="Washington County"/>
    <n v="43"/>
    <x v="5"/>
    <n v="4"/>
    <s v="Urban Restricted Access"/>
    <n v="0"/>
    <n v="0"/>
    <n v="0"/>
    <e v="#DIV/0!"/>
    <e v="#DIV/0!"/>
  </r>
  <r>
    <n v="2017"/>
    <n v="23029"/>
    <s v="Washington County"/>
    <n v="43"/>
    <x v="5"/>
    <n v="5"/>
    <s v="Urban Unrestricted Access"/>
    <n v="0"/>
    <n v="0"/>
    <n v="0"/>
    <e v="#DIV/0!"/>
    <e v="#DIV/0!"/>
  </r>
  <r>
    <n v="2017"/>
    <n v="23029"/>
    <s v="Washington County"/>
    <n v="51"/>
    <x v="6"/>
    <n v="1"/>
    <s v="Off-Network"/>
    <n v="42.774467348049001"/>
    <n v="38.6121504556139"/>
    <n v="4.1623168924350802"/>
    <n v="0.90269155525498435"/>
    <n v="9.7308444745015127E-2"/>
  </r>
  <r>
    <n v="2017"/>
    <n v="23029"/>
    <s v="Washington County"/>
    <n v="51"/>
    <x v="6"/>
    <n v="2"/>
    <s v="Rural Restricted Access"/>
    <n v="0"/>
    <n v="0"/>
    <n v="0"/>
    <e v="#DIV/0!"/>
    <e v="#DIV/0!"/>
  </r>
  <r>
    <n v="2017"/>
    <n v="23029"/>
    <s v="Washington County"/>
    <n v="51"/>
    <x v="6"/>
    <n v="3"/>
    <s v="Rural Unrestricted Access"/>
    <n v="2817.6068554935"/>
    <n v="2543.4295673035199"/>
    <n v="274.17728818997801"/>
    <n v="0.90269143203729241"/>
    <n v="9.7308567962706857E-2"/>
  </r>
  <r>
    <n v="2017"/>
    <n v="23029"/>
    <s v="Washington County"/>
    <n v="51"/>
    <x v="6"/>
    <n v="4"/>
    <s v="Urban Restricted Access"/>
    <n v="0"/>
    <n v="0"/>
    <n v="0"/>
    <e v="#DIV/0!"/>
    <e v="#DIV/0!"/>
  </r>
  <r>
    <n v="2017"/>
    <n v="23029"/>
    <s v="Washington County"/>
    <n v="51"/>
    <x v="6"/>
    <n v="5"/>
    <s v="Urban Unrestricted Access"/>
    <n v="0"/>
    <n v="0"/>
    <n v="0"/>
    <e v="#DIV/0!"/>
    <e v="#DIV/0!"/>
  </r>
  <r>
    <n v="2017"/>
    <n v="23029"/>
    <s v="Washington County"/>
    <n v="52"/>
    <x v="7"/>
    <n v="1"/>
    <s v="Off-Network"/>
    <n v="14073.8645140187"/>
    <n v="12704.3504213492"/>
    <n v="1369.5140926694701"/>
    <n v="0.90269097082003635"/>
    <n v="9.7309029179961481E-2"/>
  </r>
  <r>
    <n v="2017"/>
    <n v="23029"/>
    <s v="Washington County"/>
    <n v="52"/>
    <x v="7"/>
    <n v="2"/>
    <s v="Rural Restricted Access"/>
    <n v="0"/>
    <n v="0"/>
    <n v="0"/>
    <e v="#DIV/0!"/>
    <e v="#DIV/0!"/>
  </r>
  <r>
    <n v="2017"/>
    <n v="23029"/>
    <s v="Washington County"/>
    <n v="52"/>
    <x v="7"/>
    <n v="3"/>
    <s v="Rural Unrestricted Access"/>
    <n v="596814.41113524802"/>
    <n v="538740.39999471302"/>
    <n v="58074.011140535396"/>
    <n v="0.90269334979685256"/>
    <n v="9.7306650203148104E-2"/>
  </r>
  <r>
    <n v="2017"/>
    <n v="23029"/>
    <s v="Washington County"/>
    <n v="52"/>
    <x v="7"/>
    <n v="4"/>
    <s v="Urban Restricted Access"/>
    <n v="0"/>
    <n v="0"/>
    <n v="0"/>
    <e v="#DIV/0!"/>
    <e v="#DIV/0!"/>
  </r>
  <r>
    <n v="2017"/>
    <n v="23029"/>
    <s v="Washington County"/>
    <n v="52"/>
    <x v="7"/>
    <n v="5"/>
    <s v="Urban Unrestricted Access"/>
    <n v="0"/>
    <n v="0"/>
    <n v="0"/>
    <e v="#DIV/0!"/>
    <e v="#DIV/0!"/>
  </r>
  <r>
    <n v="2017"/>
    <n v="23029"/>
    <s v="Washington County"/>
    <n v="53"/>
    <x v="8"/>
    <n v="1"/>
    <s v="Off-Network"/>
    <n v="77.262575112608701"/>
    <n v="69.744292741617102"/>
    <n v="7.51828237099157"/>
    <n v="0.90269179664237376"/>
    <n v="9.7308203357625855E-2"/>
  </r>
  <r>
    <n v="2017"/>
    <n v="23029"/>
    <s v="Washington County"/>
    <n v="53"/>
    <x v="8"/>
    <n v="2"/>
    <s v="Rural Restricted Access"/>
    <n v="0"/>
    <n v="0"/>
    <n v="0"/>
    <e v="#DIV/0!"/>
    <e v="#DIV/0!"/>
  </r>
  <r>
    <n v="2017"/>
    <n v="23029"/>
    <s v="Washington County"/>
    <n v="53"/>
    <x v="8"/>
    <n v="3"/>
    <s v="Rural Unrestricted Access"/>
    <n v="2793.4423481835101"/>
    <n v="2521.6172641083199"/>
    <n v="271.825084075186"/>
    <n v="0.90269171502610401"/>
    <n v="9.7308284973894488E-2"/>
  </r>
  <r>
    <n v="2017"/>
    <n v="23029"/>
    <s v="Washington County"/>
    <n v="53"/>
    <x v="8"/>
    <n v="4"/>
    <s v="Urban Restricted Access"/>
    <n v="0"/>
    <n v="0"/>
    <n v="0"/>
    <e v="#DIV/0!"/>
    <e v="#DIV/0!"/>
  </r>
  <r>
    <n v="2017"/>
    <n v="23029"/>
    <s v="Washington County"/>
    <n v="53"/>
    <x v="8"/>
    <n v="5"/>
    <s v="Urban Unrestricted Access"/>
    <n v="0"/>
    <n v="0"/>
    <n v="0"/>
    <e v="#DIV/0!"/>
    <e v="#DIV/0!"/>
  </r>
  <r>
    <n v="2017"/>
    <n v="23029"/>
    <s v="Washington County"/>
    <n v="54"/>
    <x v="9"/>
    <n v="1"/>
    <s v="Off-Network"/>
    <n v="578.68470486550405"/>
    <n v="522.37428791294201"/>
    <n v="56.310416952561901"/>
    <n v="0.90269240489836422"/>
    <n v="9.7307595101635488E-2"/>
  </r>
  <r>
    <n v="2017"/>
    <n v="23029"/>
    <s v="Washington County"/>
    <n v="54"/>
    <x v="9"/>
    <n v="2"/>
    <s v="Rural Restricted Access"/>
    <n v="0"/>
    <n v="0"/>
    <n v="0"/>
    <e v="#DIV/0!"/>
    <e v="#DIV/0!"/>
  </r>
  <r>
    <n v="2017"/>
    <n v="23029"/>
    <s v="Washington County"/>
    <n v="54"/>
    <x v="9"/>
    <n v="3"/>
    <s v="Rural Unrestricted Access"/>
    <n v="22231.346725187999"/>
    <n v="20068.047906265099"/>
    <n v="2163.29881892289"/>
    <n v="0.9026915082714313"/>
    <n v="9.7308491728568286E-2"/>
  </r>
  <r>
    <n v="2017"/>
    <n v="23029"/>
    <s v="Washington County"/>
    <n v="54"/>
    <x v="9"/>
    <n v="4"/>
    <s v="Urban Restricted Access"/>
    <n v="0"/>
    <n v="0"/>
    <n v="0"/>
    <e v="#DIV/0!"/>
    <e v="#DIV/0!"/>
  </r>
  <r>
    <n v="2017"/>
    <n v="23029"/>
    <s v="Washington County"/>
    <n v="54"/>
    <x v="9"/>
    <n v="5"/>
    <s v="Urban Unrestricted Access"/>
    <n v="0"/>
    <n v="0"/>
    <n v="0"/>
    <e v="#DIV/0!"/>
    <e v="#DIV/0!"/>
  </r>
  <r>
    <n v="2017"/>
    <n v="23029"/>
    <s v="Washington County"/>
    <n v="61"/>
    <x v="10"/>
    <n v="1"/>
    <s v="Off-Network"/>
    <n v="6.6433333396872296"/>
    <n v="5.9968849471554204"/>
    <n v="0.64644839253181197"/>
    <n v="0.90269216378622297"/>
    <n v="9.7307836213777435E-2"/>
  </r>
  <r>
    <n v="2017"/>
    <n v="23029"/>
    <s v="Washington County"/>
    <n v="61"/>
    <x v="10"/>
    <n v="2"/>
    <s v="Rural Restricted Access"/>
    <n v="0"/>
    <n v="0"/>
    <n v="0"/>
    <e v="#DIV/0!"/>
    <e v="#DIV/0!"/>
  </r>
  <r>
    <n v="2017"/>
    <n v="23029"/>
    <s v="Washington County"/>
    <n v="61"/>
    <x v="10"/>
    <n v="3"/>
    <s v="Rural Unrestricted Access"/>
    <n v="393.201657882566"/>
    <n v="354.94035950952298"/>
    <n v="38.261298373043203"/>
    <n v="0.9026929373108844"/>
    <n v="9.7307062689116028E-2"/>
  </r>
  <r>
    <n v="2017"/>
    <n v="23029"/>
    <s v="Washington County"/>
    <n v="61"/>
    <x v="10"/>
    <n v="4"/>
    <s v="Urban Restricted Access"/>
    <n v="0"/>
    <n v="0"/>
    <n v="0"/>
    <e v="#DIV/0!"/>
    <e v="#DIV/0!"/>
  </r>
  <r>
    <n v="2017"/>
    <n v="23029"/>
    <s v="Washington County"/>
    <n v="61"/>
    <x v="10"/>
    <n v="5"/>
    <s v="Urban Unrestricted Access"/>
    <n v="0"/>
    <n v="0"/>
    <n v="0"/>
    <e v="#DIV/0!"/>
    <e v="#DIV/0!"/>
  </r>
  <r>
    <n v="2017"/>
    <n v="23031"/>
    <s v="York County"/>
    <n v="11"/>
    <x v="0"/>
    <n v="1"/>
    <s v="Off-Network"/>
    <n v="36014.225025526197"/>
    <n v="32509.727331468701"/>
    <n v="3504.4976940575102"/>
    <n v="0.90269129235535195"/>
    <n v="9.730870764464844E-2"/>
  </r>
  <r>
    <n v="2017"/>
    <n v="23031"/>
    <s v="York County"/>
    <n v="11"/>
    <x v="0"/>
    <n v="2"/>
    <s v="Rural Restricted Access"/>
    <n v="73465.921946634"/>
    <n v="66317.177358048502"/>
    <n v="7148.7445885855304"/>
    <n v="0.90269305279013068"/>
    <n v="9.7306947209869807E-2"/>
  </r>
  <r>
    <n v="2017"/>
    <n v="23031"/>
    <s v="York County"/>
    <n v="11"/>
    <x v="0"/>
    <n v="3"/>
    <s v="Rural Unrestricted Access"/>
    <n v="614888.45047715702"/>
    <n v="555055.48440840701"/>
    <n v="59832.966068750597"/>
    <n v="0.90269297459999565"/>
    <n v="9.7307025400005256E-2"/>
  </r>
  <r>
    <n v="2017"/>
    <n v="23031"/>
    <s v="York County"/>
    <n v="11"/>
    <x v="0"/>
    <n v="4"/>
    <s v="Urban Restricted Access"/>
    <n v="24258.297649005101"/>
    <n v="21897.754290147099"/>
    <n v="2360.5433588579999"/>
    <n v="0.90269130204382608"/>
    <n v="9.7308697956173862E-2"/>
  </r>
  <r>
    <n v="2017"/>
    <n v="23031"/>
    <s v="York County"/>
    <n v="11"/>
    <x v="0"/>
    <n v="5"/>
    <s v="Urban Unrestricted Access"/>
    <n v="362493.75623712101"/>
    <n v="327220.18629926199"/>
    <n v="35273.5699378586"/>
    <n v="0.90269192412024546"/>
    <n v="9.7308075879753389E-2"/>
  </r>
  <r>
    <n v="2017"/>
    <n v="23031"/>
    <s v="York County"/>
    <n v="21"/>
    <x v="1"/>
    <n v="1"/>
    <s v="Off-Network"/>
    <n v="1992496.46924076"/>
    <n v="1798611.9048748401"/>
    <n v="193884.56436592201"/>
    <n v="0.90269264344553668"/>
    <n v="9.7307356554464389E-2"/>
  </r>
  <r>
    <n v="2017"/>
    <n v="23031"/>
    <s v="York County"/>
    <n v="21"/>
    <x v="1"/>
    <n v="2"/>
    <s v="Rural Restricted Access"/>
    <n v="6611662.2315025898"/>
    <n v="5968293.2537729396"/>
    <n v="643368.97772965499"/>
    <n v="0.90269179592021653"/>
    <n v="9.7308204079784133E-2"/>
  </r>
  <r>
    <n v="2017"/>
    <n v="23031"/>
    <s v="York County"/>
    <n v="21"/>
    <x v="1"/>
    <n v="3"/>
    <s v="Rural Unrestricted Access"/>
    <n v="12632175.4269346"/>
    <n v="11402982.8928042"/>
    <n v="1229192.53413037"/>
    <n v="0.90269351931976116"/>
    <n v="9.7306480680236507E-2"/>
  </r>
  <r>
    <n v="2017"/>
    <n v="23031"/>
    <s v="York County"/>
    <n v="21"/>
    <x v="1"/>
    <n v="4"/>
    <s v="Urban Restricted Access"/>
    <n v="3504309.0166303902"/>
    <n v="3163310.43924357"/>
    <n v="340998.577386819"/>
    <n v="0.90269163599199043"/>
    <n v="9.7308364008009268E-2"/>
  </r>
  <r>
    <n v="2017"/>
    <n v="23031"/>
    <s v="York County"/>
    <n v="21"/>
    <x v="1"/>
    <n v="5"/>
    <s v="Urban Unrestricted Access"/>
    <n v="7684608.5279810401"/>
    <n v="6936830.7923822496"/>
    <n v="747777.73559878697"/>
    <n v="0.90269149913414626"/>
    <n v="9.730850086585334E-2"/>
  </r>
  <r>
    <n v="2017"/>
    <n v="23031"/>
    <s v="York County"/>
    <n v="31"/>
    <x v="2"/>
    <n v="1"/>
    <s v="Off-Network"/>
    <n v="3283935.4574697199"/>
    <n v="2964383.5300441799"/>
    <n v="319551.92742553301"/>
    <n v="0.90269238492532511"/>
    <n v="9.7307615074672796E-2"/>
  </r>
  <r>
    <n v="2017"/>
    <n v="23031"/>
    <s v="York County"/>
    <n v="31"/>
    <x v="2"/>
    <n v="2"/>
    <s v="Rural Restricted Access"/>
    <n v="10840796.8204535"/>
    <n v="9785891.7925737891"/>
    <n v="1054905.0278797301"/>
    <n v="0.90269119093816008"/>
    <n v="9.7308809061841681E-2"/>
  </r>
  <r>
    <n v="2017"/>
    <n v="23031"/>
    <s v="York County"/>
    <n v="31"/>
    <x v="2"/>
    <n v="3"/>
    <s v="Rural Unrestricted Access"/>
    <n v="29782396.7982812"/>
    <n v="26884372.405688599"/>
    <n v="2898024.3925926602"/>
    <n v="0.90269337917222792"/>
    <n v="9.730662082777404E-2"/>
  </r>
  <r>
    <n v="2017"/>
    <n v="23031"/>
    <s v="York County"/>
    <n v="31"/>
    <x v="2"/>
    <n v="4"/>
    <s v="Urban Restricted Access"/>
    <n v="4015061.5138951698"/>
    <n v="3624365.6693883999"/>
    <n v="390695.84450676403"/>
    <n v="0.90269243867007642"/>
    <n v="9.7307561329922077E-2"/>
  </r>
  <r>
    <n v="2017"/>
    <n v="23031"/>
    <s v="York County"/>
    <n v="31"/>
    <x v="2"/>
    <n v="5"/>
    <s v="Urban Unrestricted Access"/>
    <n v="16036123.720185701"/>
    <n v="14475658.4739883"/>
    <n v="1560465.24619743"/>
    <n v="0.90269062066207795"/>
    <n v="9.7309379337923912E-2"/>
  </r>
  <r>
    <n v="2017"/>
    <n v="23031"/>
    <s v="York County"/>
    <n v="32"/>
    <x v="3"/>
    <n v="1"/>
    <s v="Off-Network"/>
    <n v="275720.82387930399"/>
    <n v="248891.095876031"/>
    <n v="26829.728003272401"/>
    <n v="0.90269241319611893"/>
    <n v="9.7307586803878979E-2"/>
  </r>
  <r>
    <n v="2017"/>
    <n v="23031"/>
    <s v="York County"/>
    <n v="32"/>
    <x v="3"/>
    <n v="2"/>
    <s v="Rural Restricted Access"/>
    <n v="816554.54813223204"/>
    <n v="737097.90521541005"/>
    <n v="79456.642916821904"/>
    <n v="0.90269279241837641"/>
    <n v="9.7307207581623534E-2"/>
  </r>
  <r>
    <n v="2017"/>
    <n v="23031"/>
    <s v="York County"/>
    <n v="32"/>
    <x v="3"/>
    <n v="3"/>
    <s v="Rural Unrestricted Access"/>
    <n v="2264117.3395412201"/>
    <n v="2043803.89979682"/>
    <n v="220313.43974439701"/>
    <n v="0.90269345325139272"/>
    <n v="9.7306546748605921E-2"/>
  </r>
  <r>
    <n v="2017"/>
    <n v="23031"/>
    <s v="York County"/>
    <n v="32"/>
    <x v="3"/>
    <n v="4"/>
    <s v="Urban Restricted Access"/>
    <n v="300468.99049325299"/>
    <n v="271231.49493766698"/>
    <n v="29237.495555586102"/>
    <n v="0.90269380042316705"/>
    <n v="9.7306199576833299E-2"/>
  </r>
  <r>
    <n v="2017"/>
    <n v="23031"/>
    <s v="York County"/>
    <n v="32"/>
    <x v="3"/>
    <n v="5"/>
    <s v="Urban Unrestricted Access"/>
    <n v="1224098.8743151899"/>
    <n v="1104983.9031196099"/>
    <n v="119114.971195579"/>
    <n v="0.90269170759411266"/>
    <n v="9.7308292405886496E-2"/>
  </r>
  <r>
    <n v="2017"/>
    <n v="23031"/>
    <s v="York County"/>
    <n v="42"/>
    <x v="4"/>
    <n v="1"/>
    <s v="Off-Network"/>
    <n v="59.124434459859302"/>
    <n v="53.371133981873903"/>
    <n v="5.7533004779853796"/>
    <n v="0.90269166156859526"/>
    <n v="9.7308338431404434E-2"/>
  </r>
  <r>
    <n v="2017"/>
    <n v="23031"/>
    <s v="York County"/>
    <n v="42"/>
    <x v="4"/>
    <n v="2"/>
    <s v="Rural Restricted Access"/>
    <n v="1475.8905101703599"/>
    <n v="1332.2757160655999"/>
    <n v="143.61479410475999"/>
    <n v="0.90269278573504563"/>
    <n v="9.7307214264954353E-2"/>
  </r>
  <r>
    <n v="2017"/>
    <n v="23031"/>
    <s v="York County"/>
    <n v="42"/>
    <x v="4"/>
    <n v="3"/>
    <s v="Rural Unrestricted Access"/>
    <n v="5676.9976443949099"/>
    <n v="5124.5791108343001"/>
    <n v="552.41853356060994"/>
    <n v="0.90269178038042153"/>
    <n v="9.7308219619578543E-2"/>
  </r>
  <r>
    <n v="2017"/>
    <n v="23031"/>
    <s v="York County"/>
    <n v="42"/>
    <x v="4"/>
    <n v="4"/>
    <s v="Urban Restricted Access"/>
    <n v="517.517715873268"/>
    <n v="467.159111202345"/>
    <n v="50.358604670922197"/>
    <n v="0.90269201782600417"/>
    <n v="9.7307982173994279E-2"/>
  </r>
  <r>
    <n v="2017"/>
    <n v="23031"/>
    <s v="York County"/>
    <n v="42"/>
    <x v="4"/>
    <n v="5"/>
    <s v="Urban Unrestricted Access"/>
    <n v="2580.0187206191399"/>
    <n v="2328.9594684154599"/>
    <n v="251.05925220368201"/>
    <n v="0.90269091840409899"/>
    <n v="9.7309081595901778E-2"/>
  </r>
  <r>
    <n v="2017"/>
    <n v="23031"/>
    <s v="York County"/>
    <n v="43"/>
    <x v="5"/>
    <n v="1"/>
    <s v="Off-Network"/>
    <n v="300.80973956666401"/>
    <n v="271.53847090911"/>
    <n v="29.271268657553801"/>
    <n v="0.90269175226932086"/>
    <n v="9.7308247730678421E-2"/>
  </r>
  <r>
    <n v="2017"/>
    <n v="23031"/>
    <s v="York County"/>
    <n v="43"/>
    <x v="5"/>
    <n v="2"/>
    <s v="Rural Restricted Access"/>
    <n v="1621.5607390537"/>
    <n v="1463.77320673547"/>
    <n v="157.787532318231"/>
    <n v="0.90269403512426516"/>
    <n v="9.7305964875735479E-2"/>
  </r>
  <r>
    <n v="2017"/>
    <n v="23031"/>
    <s v="York County"/>
    <n v="43"/>
    <x v="5"/>
    <n v="3"/>
    <s v="Rural Unrestricted Access"/>
    <n v="6123.4464056278002"/>
    <n v="5527.5923934496896"/>
    <n v="595.85401217810397"/>
    <n v="0.90269303057335715"/>
    <n v="9.7306969426641798E-2"/>
  </r>
  <r>
    <n v="2017"/>
    <n v="23031"/>
    <s v="York County"/>
    <n v="43"/>
    <x v="5"/>
    <n v="4"/>
    <s v="Urban Restricted Access"/>
    <n v="606.32670828854702"/>
    <n v="547.32600763931202"/>
    <n v="59.000700649235803"/>
    <n v="0.9026915690127294"/>
    <n v="9.7308430987271877E-2"/>
  </r>
  <r>
    <n v="2017"/>
    <n v="23031"/>
    <s v="York County"/>
    <n v="43"/>
    <x v="5"/>
    <n v="5"/>
    <s v="Urban Unrestricted Access"/>
    <n v="2868.61800390913"/>
    <n v="2589.4759630200701"/>
    <n v="279.14204088906399"/>
    <n v="0.9026911075268067"/>
    <n v="9.7308892473194714E-2"/>
  </r>
  <r>
    <n v="2017"/>
    <n v="23031"/>
    <s v="York County"/>
    <n v="51"/>
    <x v="6"/>
    <n v="1"/>
    <s v="Off-Network"/>
    <n v="105.32182746292099"/>
    <n v="95.073455219155306"/>
    <n v="10.248372243765999"/>
    <n v="0.9026946978547854"/>
    <n v="9.7305302145217556E-2"/>
  </r>
  <r>
    <n v="2017"/>
    <n v="23031"/>
    <s v="York County"/>
    <n v="51"/>
    <x v="6"/>
    <n v="2"/>
    <s v="Rural Restricted Access"/>
    <n v="1666.56660676961"/>
    <n v="1504.3928504502501"/>
    <n v="162.17375631936599"/>
    <n v="0.90268990410547745"/>
    <n v="9.7310095894526272E-2"/>
  </r>
  <r>
    <n v="2017"/>
    <n v="23031"/>
    <s v="York County"/>
    <n v="51"/>
    <x v="6"/>
    <n v="3"/>
    <s v="Rural Unrestricted Access"/>
    <n v="4075.2324022544799"/>
    <n v="3678.68178718527"/>
    <n v="396.55061506921299"/>
    <n v="0.90269251519254901"/>
    <n v="9.7307484807451772E-2"/>
  </r>
  <r>
    <n v="2017"/>
    <n v="23031"/>
    <s v="York County"/>
    <n v="51"/>
    <x v="6"/>
    <n v="4"/>
    <s v="Urban Restricted Access"/>
    <n v="844.57694222881196"/>
    <n v="762.39466917353502"/>
    <n v="82.182273055277193"/>
    <n v="0.90269415497136296"/>
    <n v="9.7305845028637372E-2"/>
  </r>
  <r>
    <n v="2017"/>
    <n v="23031"/>
    <s v="York County"/>
    <n v="51"/>
    <x v="6"/>
    <n v="5"/>
    <s v="Urban Unrestricted Access"/>
    <n v="1997.725786704"/>
    <n v="1803.33398907937"/>
    <n v="194.39179762463601"/>
    <n v="0.90269345326650041"/>
    <n v="9.73065467335026E-2"/>
  </r>
  <r>
    <n v="2017"/>
    <n v="23031"/>
    <s v="York County"/>
    <n v="52"/>
    <x v="7"/>
    <n v="1"/>
    <s v="Off-Network"/>
    <n v="48639.821633716703"/>
    <n v="43906.797494479899"/>
    <n v="4733.0241392367798"/>
    <n v="0.9026924034615309"/>
    <n v="9.7307596538468558E-2"/>
  </r>
  <r>
    <n v="2017"/>
    <n v="23031"/>
    <s v="York County"/>
    <n v="52"/>
    <x v="7"/>
    <n v="2"/>
    <s v="Rural Restricted Access"/>
    <n v="473440.47372623102"/>
    <n v="427371.299473511"/>
    <n v="46069.174252719597"/>
    <n v="0.90269278439561607"/>
    <n v="9.7307215604383018E-2"/>
  </r>
  <r>
    <n v="2017"/>
    <n v="23031"/>
    <s v="York County"/>
    <n v="52"/>
    <x v="7"/>
    <n v="3"/>
    <s v="Rural Unrestricted Access"/>
    <n v="1258224.3879543601"/>
    <n v="1135786.79545208"/>
    <n v="122437.592502281"/>
    <n v="0.90269017698715803"/>
    <n v="9.7309823012842606E-2"/>
  </r>
  <r>
    <n v="2017"/>
    <n v="23031"/>
    <s v="York County"/>
    <n v="52"/>
    <x v="7"/>
    <n v="4"/>
    <s v="Urban Restricted Access"/>
    <n v="273451.13141259598"/>
    <n v="246841.88952312199"/>
    <n v="26609.241889473698"/>
    <n v="0.90269105213785095"/>
    <n v="9.7308947862148054E-2"/>
  </r>
  <r>
    <n v="2017"/>
    <n v="23031"/>
    <s v="York County"/>
    <n v="52"/>
    <x v="7"/>
    <n v="5"/>
    <s v="Urban Unrestricted Access"/>
    <n v="608205.04538381204"/>
    <n v="549022.07013061305"/>
    <n v="59182.9752531997"/>
    <n v="0.9026923967461481"/>
    <n v="9.7307603253853098E-2"/>
  </r>
  <r>
    <n v="2017"/>
    <n v="23031"/>
    <s v="York County"/>
    <n v="53"/>
    <x v="8"/>
    <n v="1"/>
    <s v="Off-Network"/>
    <n v="1348.48072049334"/>
    <n v="1217.26097214738"/>
    <n v="131.219748345954"/>
    <n v="0.90269067525269964"/>
    <n v="9.7309324747295922E-2"/>
  </r>
  <r>
    <n v="2017"/>
    <n v="23031"/>
    <s v="York County"/>
    <n v="53"/>
    <x v="8"/>
    <n v="2"/>
    <s v="Rural Restricted Access"/>
    <n v="7892.7775349331496"/>
    <n v="7124.7503046108804"/>
    <n v="768.027230322268"/>
    <n v="0.90269240113217331"/>
    <n v="9.7307598867826584E-2"/>
  </r>
  <r>
    <n v="2017"/>
    <n v="23031"/>
    <s v="York County"/>
    <n v="53"/>
    <x v="8"/>
    <n v="3"/>
    <s v="Rural Unrestricted Access"/>
    <n v="21003.047528136201"/>
    <n v="18959.2895756338"/>
    <n v="2043.75795250239"/>
    <n v="0.90269231406706418"/>
    <n v="9.7307685932935276E-2"/>
  </r>
  <r>
    <n v="2017"/>
    <n v="23031"/>
    <s v="York County"/>
    <n v="53"/>
    <x v="8"/>
    <n v="4"/>
    <s v="Urban Restricted Access"/>
    <n v="4663.0582914210599"/>
    <n v="4209.3047381409096"/>
    <n v="453.753553280147"/>
    <n v="0.90269185480375591"/>
    <n v="9.7308145196243367E-2"/>
  </r>
  <r>
    <n v="2017"/>
    <n v="23031"/>
    <s v="York County"/>
    <n v="53"/>
    <x v="8"/>
    <n v="5"/>
    <s v="Urban Unrestricted Access"/>
    <n v="9889.9888242738307"/>
    <n v="8927.5740170094796"/>
    <n v="962.41480726434702"/>
    <n v="0.90268797828140968"/>
    <n v="9.7312021718589964E-2"/>
  </r>
  <r>
    <n v="2017"/>
    <n v="23031"/>
    <s v="York County"/>
    <n v="54"/>
    <x v="9"/>
    <n v="1"/>
    <s v="Off-Network"/>
    <n v="3211.54314813582"/>
    <n v="2899.0357163869899"/>
    <n v="312.50743174882899"/>
    <n v="0.90269243870186544"/>
    <n v="9.7307561298134143E-2"/>
  </r>
  <r>
    <n v="2017"/>
    <n v="23031"/>
    <s v="York County"/>
    <n v="54"/>
    <x v="9"/>
    <n v="2"/>
    <s v="Rural Restricted Access"/>
    <n v="22504.367703067299"/>
    <n v="20314.519642703901"/>
    <n v="2189.8480603633998"/>
    <n v="0.90269230892166208"/>
    <n v="9.7307691078338004E-2"/>
  </r>
  <r>
    <n v="2017"/>
    <n v="23031"/>
    <s v="York County"/>
    <n v="54"/>
    <x v="9"/>
    <n v="3"/>
    <s v="Rural Unrestricted Access"/>
    <n v="53423.381955133496"/>
    <n v="48224.872161922103"/>
    <n v="5198.5097932114004"/>
    <n v="0.90269223693892586"/>
    <n v="9.7307763061074262E-2"/>
  </r>
  <r>
    <n v="2017"/>
    <n v="23031"/>
    <s v="York County"/>
    <n v="54"/>
    <x v="9"/>
    <n v="4"/>
    <s v="Urban Restricted Access"/>
    <n v="12528.5168598003"/>
    <n v="11309.4321679975"/>
    <n v="1219.0846918027901"/>
    <n v="0.90269521081825543"/>
    <n v="9.730478918174372E-2"/>
  </r>
  <r>
    <n v="2017"/>
    <n v="23031"/>
    <s v="York County"/>
    <n v="54"/>
    <x v="9"/>
    <n v="5"/>
    <s v="Urban Unrestricted Access"/>
    <n v="25306.185393575099"/>
    <n v="22843.7100607252"/>
    <n v="2462.47533284986"/>
    <n v="0.90269274904327979"/>
    <n v="9.7307250956718647E-2"/>
  </r>
  <r>
    <n v="2017"/>
    <n v="23031"/>
    <s v="York County"/>
    <n v="61"/>
    <x v="10"/>
    <n v="1"/>
    <s v="Off-Network"/>
    <n v="8.1262496909009503"/>
    <n v="7.3354945737663702"/>
    <n v="0.79075511713457403"/>
    <n v="0.9026912601491931"/>
    <n v="9.7308739850806097E-2"/>
  </r>
  <r>
    <n v="2017"/>
    <n v="23031"/>
    <s v="York County"/>
    <n v="61"/>
    <x v="10"/>
    <n v="2"/>
    <s v="Rural Restricted Access"/>
    <n v="271.11649419674802"/>
    <n v="244.73517579825401"/>
    <n v="26.381318398493899"/>
    <n v="0.90269379044364151"/>
    <n v="9.7306209556358075E-2"/>
  </r>
  <r>
    <n v="2017"/>
    <n v="23031"/>
    <s v="York County"/>
    <n v="61"/>
    <x v="10"/>
    <n v="3"/>
    <s v="Rural Unrestricted Access"/>
    <n v="71.355048911914807"/>
    <n v="64.411658438738698"/>
    <n v="6.9433904731761702"/>
    <n v="0.90269237315291495"/>
    <n v="9.7307626847085923E-2"/>
  </r>
  <r>
    <n v="2017"/>
    <n v="23031"/>
    <s v="York County"/>
    <n v="61"/>
    <x v="10"/>
    <n v="4"/>
    <s v="Urban Restricted Access"/>
    <n v="88.582107512439194"/>
    <n v="79.962218790571001"/>
    <n v="8.6198887218681097"/>
    <n v="0.90269040821073554"/>
    <n v="9.7309591789263503E-2"/>
  </r>
  <r>
    <n v="2017"/>
    <n v="23031"/>
    <s v="York County"/>
    <n v="61"/>
    <x v="10"/>
    <n v="5"/>
    <s v="Urban Unrestricted Access"/>
    <n v="28.397808484142502"/>
    <n v="25.634437526712599"/>
    <n v="2.7633709574299101"/>
    <n v="0.90269069674961067"/>
    <n v="9.7309303250389625E-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0">
  <r>
    <n v="2017"/>
    <n v="23001"/>
    <x v="0"/>
    <n v="11"/>
    <x v="0"/>
    <n v="1"/>
    <x v="0"/>
    <n v="12855.6022327431"/>
    <n v="11604.663676153699"/>
    <n v="1250.9385565893899"/>
    <n v="0.90269311900431459"/>
    <n v="9.7306880995684589E-2"/>
  </r>
  <r>
    <n v="2017"/>
    <n v="23001"/>
    <x v="0"/>
    <n v="11"/>
    <x v="0"/>
    <n v="2"/>
    <x v="1"/>
    <n v="0"/>
    <n v="0"/>
    <n v="0"/>
    <e v="#DIV/0!"/>
    <e v="#DIV/0!"/>
  </r>
  <r>
    <n v="2017"/>
    <n v="23001"/>
    <x v="0"/>
    <n v="11"/>
    <x v="0"/>
    <n v="3"/>
    <x v="2"/>
    <n v="113859.953379117"/>
    <n v="102780.253024661"/>
    <n v="11079.700354455599"/>
    <n v="0.9026901028356813"/>
    <n v="9.7309897164315207E-2"/>
  </r>
  <r>
    <n v="2017"/>
    <n v="23001"/>
    <x v="0"/>
    <n v="11"/>
    <x v="0"/>
    <n v="4"/>
    <x v="3"/>
    <n v="8082.2475147626601"/>
    <n v="7295.7982878548801"/>
    <n v="786.44922690777605"/>
    <n v="0.90269424124028763"/>
    <n v="9.7305758759711855E-2"/>
  </r>
  <r>
    <n v="2017"/>
    <n v="23001"/>
    <x v="0"/>
    <n v="11"/>
    <x v="0"/>
    <n v="5"/>
    <x v="4"/>
    <n v="152166.39067397499"/>
    <n v="137359.19279477699"/>
    <n v="14807.1978791979"/>
    <n v="0.90269074653335735"/>
    <n v="9.7309253466641987E-2"/>
  </r>
  <r>
    <n v="2017"/>
    <n v="23001"/>
    <x v="0"/>
    <n v="21"/>
    <x v="1"/>
    <n v="1"/>
    <x v="0"/>
    <n v="937270.81145630102"/>
    <n v="846071.13522597705"/>
    <n v="91199.676230323996"/>
    <n v="0.90269655779782487"/>
    <n v="9.7303442202175155E-2"/>
  </r>
  <r>
    <n v="2017"/>
    <n v="23001"/>
    <x v="0"/>
    <n v="21"/>
    <x v="1"/>
    <n v="2"/>
    <x v="1"/>
    <n v="0"/>
    <n v="0"/>
    <n v="0"/>
    <e v="#DIV/0!"/>
    <e v="#DIV/0!"/>
  </r>
  <r>
    <n v="2017"/>
    <n v="23001"/>
    <x v="0"/>
    <n v="21"/>
    <x v="1"/>
    <n v="3"/>
    <x v="2"/>
    <n v="4218549.4382793698"/>
    <n v="3808049.0752037"/>
    <n v="410500.36307566799"/>
    <n v="0.90269158413772155"/>
    <n v="9.7308415862277953E-2"/>
  </r>
  <r>
    <n v="2017"/>
    <n v="23001"/>
    <x v="0"/>
    <n v="21"/>
    <x v="1"/>
    <n v="4"/>
    <x v="3"/>
    <n v="1123097.1378275501"/>
    <n v="1013806.36985994"/>
    <n v="109290.767967609"/>
    <n v="0.90268805405468722"/>
    <n v="9.7311945945311853E-2"/>
  </r>
  <r>
    <n v="2017"/>
    <n v="23001"/>
    <x v="0"/>
    <n v="21"/>
    <x v="1"/>
    <n v="5"/>
    <x v="4"/>
    <n v="7118459.0031379098"/>
    <n v="6425776.5471524196"/>
    <n v="692682.45598549396"/>
    <n v="0.90269207764206461"/>
    <n v="9.7307922357935964E-2"/>
  </r>
  <r>
    <n v="2017"/>
    <n v="23001"/>
    <x v="0"/>
    <n v="31"/>
    <x v="2"/>
    <n v="1"/>
    <x v="0"/>
    <n v="1567715.63794831"/>
    <n v="1415159.22835539"/>
    <n v="152556.40959291501"/>
    <n v="0.90268872370720721"/>
    <n v="9.731127629278967E-2"/>
  </r>
  <r>
    <n v="2017"/>
    <n v="23001"/>
    <x v="0"/>
    <n v="31"/>
    <x v="2"/>
    <n v="2"/>
    <x v="1"/>
    <n v="0"/>
    <n v="0"/>
    <n v="0"/>
    <e v="#DIV/0!"/>
    <e v="#DIV/0!"/>
  </r>
  <r>
    <n v="2017"/>
    <n v="23001"/>
    <x v="0"/>
    <n v="31"/>
    <x v="2"/>
    <n v="3"/>
    <x v="2"/>
    <n v="9407120.3972243499"/>
    <n v="8491732.9345982801"/>
    <n v="915387.46262607502"/>
    <n v="0.90269206473681762"/>
    <n v="9.730793526318296E-2"/>
  </r>
  <r>
    <n v="2017"/>
    <n v="23001"/>
    <x v="0"/>
    <n v="31"/>
    <x v="2"/>
    <n v="4"/>
    <x v="3"/>
    <n v="2463978.4792331699"/>
    <n v="2224215.0551513499"/>
    <n v="239763.42408182201"/>
    <n v="0.90269256566054168"/>
    <n v="9.7307434339459112E-2"/>
  </r>
  <r>
    <n v="2017"/>
    <n v="23001"/>
    <x v="0"/>
    <n v="31"/>
    <x v="2"/>
    <n v="5"/>
    <x v="4"/>
    <n v="12934041.9946918"/>
    <n v="11675454.441072401"/>
    <n v="1258587.5536193701"/>
    <n v="0.90269186120348688"/>
    <n v="9.7308138796510874E-2"/>
  </r>
  <r>
    <n v="2017"/>
    <n v="23001"/>
    <x v="0"/>
    <n v="32"/>
    <x v="3"/>
    <n v="1"/>
    <x v="0"/>
    <n v="162609.000272751"/>
    <n v="146785.54201815801"/>
    <n v="15823.458254592901"/>
    <n v="0.90269014489941135"/>
    <n v="9.7309855100588163E-2"/>
  </r>
  <r>
    <n v="2017"/>
    <n v="23001"/>
    <x v="0"/>
    <n v="32"/>
    <x v="3"/>
    <n v="2"/>
    <x v="1"/>
    <n v="0"/>
    <n v="0"/>
    <n v="0"/>
    <e v="#DIV/0!"/>
    <e v="#DIV/0!"/>
  </r>
  <r>
    <n v="2017"/>
    <n v="23001"/>
    <x v="0"/>
    <n v="32"/>
    <x v="3"/>
    <n v="3"/>
    <x v="2"/>
    <n v="901719.88708925201"/>
    <n v="813980.40174682497"/>
    <n v="87739.485342427593"/>
    <n v="0.90269762639299245"/>
    <n v="9.7302373607008136E-2"/>
  </r>
  <r>
    <n v="2017"/>
    <n v="23001"/>
    <x v="0"/>
    <n v="32"/>
    <x v="3"/>
    <n v="4"/>
    <x v="3"/>
    <n v="232707.157429226"/>
    <n v="210063.09028482399"/>
    <n v="22644.067144401899"/>
    <n v="0.90269286344882271"/>
    <n v="9.7307136551176829E-2"/>
  </r>
  <r>
    <n v="2017"/>
    <n v="23001"/>
    <x v="0"/>
    <n v="32"/>
    <x v="3"/>
    <n v="5"/>
    <x v="4"/>
    <n v="1245395.6914033999"/>
    <n v="1124204.3247617199"/>
    <n v="121191.36664168"/>
    <n v="0.90268846481626008"/>
    <n v="9.7311535183739875E-2"/>
  </r>
  <r>
    <n v="2017"/>
    <n v="23001"/>
    <x v="0"/>
    <n v="42"/>
    <x v="4"/>
    <n v="1"/>
    <x v="0"/>
    <n v="33.303836046795197"/>
    <n v="30.063072141653599"/>
    <n v="3.2407639051416601"/>
    <n v="0.9026909722775478"/>
    <n v="9.7309027722454103E-2"/>
  </r>
  <r>
    <n v="2017"/>
    <n v="23001"/>
    <x v="0"/>
    <n v="42"/>
    <x v="4"/>
    <n v="2"/>
    <x v="1"/>
    <n v="0"/>
    <n v="0"/>
    <n v="0"/>
    <e v="#DIV/0!"/>
    <e v="#DIV/0!"/>
  </r>
  <r>
    <n v="2017"/>
    <n v="23001"/>
    <x v="0"/>
    <n v="42"/>
    <x v="4"/>
    <n v="3"/>
    <x v="2"/>
    <n v="1344.2382258416999"/>
    <n v="1213.4298472267301"/>
    <n v="130.80837861497901"/>
    <n v="0.90268958574432467"/>
    <n v="9.7310414255682126E-2"/>
  </r>
  <r>
    <n v="2017"/>
    <n v="23001"/>
    <x v="0"/>
    <n v="42"/>
    <x v="4"/>
    <n v="4"/>
    <x v="3"/>
    <n v="373.78570820452398"/>
    <n v="337.41357046975997"/>
    <n v="36.372137734763797"/>
    <n v="0.90269254030744728"/>
    <n v="9.7307459692552209E-2"/>
  </r>
  <r>
    <n v="2017"/>
    <n v="23001"/>
    <x v="0"/>
    <n v="42"/>
    <x v="4"/>
    <n v="5"/>
    <x v="4"/>
    <n v="1332.3626145703399"/>
    <n v="1202.7140369306801"/>
    <n v="129.648577639656"/>
    <n v="0.90269272327078254"/>
    <n v="9.7307276729214631E-2"/>
  </r>
  <r>
    <n v="2017"/>
    <n v="23001"/>
    <x v="0"/>
    <n v="43"/>
    <x v="5"/>
    <n v="1"/>
    <x v="0"/>
    <n v="221.40424076391599"/>
    <n v="199.85998655850199"/>
    <n v="21.544254205413999"/>
    <n v="0.90269267593484481"/>
    <n v="9.7307324065155118E-2"/>
  </r>
  <r>
    <n v="2017"/>
    <n v="23001"/>
    <x v="0"/>
    <n v="43"/>
    <x v="5"/>
    <n v="2"/>
    <x v="1"/>
    <n v="0"/>
    <n v="0"/>
    <n v="0"/>
    <e v="#DIV/0!"/>
    <e v="#DIV/0!"/>
  </r>
  <r>
    <n v="2017"/>
    <n v="23001"/>
    <x v="0"/>
    <n v="43"/>
    <x v="5"/>
    <n v="3"/>
    <x v="2"/>
    <n v="1780.3211303611699"/>
    <n v="1607.0799577316"/>
    <n v="173.24117262957"/>
    <n v="0.90269105406032846"/>
    <n v="9.7308945939671529E-2"/>
  </r>
  <r>
    <n v="2017"/>
    <n v="23001"/>
    <x v="0"/>
    <n v="43"/>
    <x v="5"/>
    <n v="4"/>
    <x v="3"/>
    <n v="537.09054507520705"/>
    <n v="484.82764376454202"/>
    <n v="52.262901310664702"/>
    <n v="0.90269256871139514"/>
    <n v="9.7307431288604224E-2"/>
  </r>
  <r>
    <n v="2017"/>
    <n v="23001"/>
    <x v="0"/>
    <n v="43"/>
    <x v="5"/>
    <n v="5"/>
    <x v="4"/>
    <n v="1815.2394760028201"/>
    <n v="1638.60371712101"/>
    <n v="176.635758881812"/>
    <n v="0.90269286162134144"/>
    <n v="9.7307138378659619E-2"/>
  </r>
  <r>
    <n v="2017"/>
    <n v="23001"/>
    <x v="0"/>
    <n v="51"/>
    <x v="6"/>
    <n v="1"/>
    <x v="0"/>
    <n v="50.559149830387099"/>
    <n v="45.639389316419802"/>
    <n v="4.9197605139673302"/>
    <n v="0.90269297386384417"/>
    <n v="9.7307026136156508E-2"/>
  </r>
  <r>
    <n v="2017"/>
    <n v="23001"/>
    <x v="0"/>
    <n v="51"/>
    <x v="6"/>
    <n v="2"/>
    <x v="1"/>
    <n v="0"/>
    <n v="0"/>
    <n v="0"/>
    <e v="#DIV/0!"/>
    <e v="#DIV/0!"/>
  </r>
  <r>
    <n v="2017"/>
    <n v="23001"/>
    <x v="0"/>
    <n v="51"/>
    <x v="6"/>
    <n v="3"/>
    <x v="2"/>
    <n v="1375.8165558132901"/>
    <n v="1241.94054431068"/>
    <n v="133.87601150261199"/>
    <n v="0.90269341436767958"/>
    <n v="9.7306585632321821E-2"/>
  </r>
  <r>
    <n v="2017"/>
    <n v="23001"/>
    <x v="0"/>
    <n v="51"/>
    <x v="6"/>
    <n v="4"/>
    <x v="3"/>
    <n v="278.693100450347"/>
    <n v="251.57450324646101"/>
    <n v="27.118597203885901"/>
    <n v="0.90269369008395117"/>
    <n v="9.7306309916048495E-2"/>
  </r>
  <r>
    <n v="2017"/>
    <n v="23001"/>
    <x v="0"/>
    <n v="51"/>
    <x v="6"/>
    <n v="5"/>
    <x v="4"/>
    <n v="1946.86645718246"/>
    <n v="1757.4252870703201"/>
    <n v="189.441170112137"/>
    <n v="0.90269431710981218"/>
    <n v="9.7305682890186346E-2"/>
  </r>
  <r>
    <n v="2017"/>
    <n v="23001"/>
    <x v="0"/>
    <n v="52"/>
    <x v="7"/>
    <n v="1"/>
    <x v="0"/>
    <n v="27127.168684404402"/>
    <n v="24487.529939471799"/>
    <n v="2639.6387449326398"/>
    <n v="0.90269390898689139"/>
    <n v="9.7306091013109913E-2"/>
  </r>
  <r>
    <n v="2017"/>
    <n v="23001"/>
    <x v="0"/>
    <n v="52"/>
    <x v="7"/>
    <n v="2"/>
    <x v="1"/>
    <n v="0"/>
    <n v="0"/>
    <n v="0"/>
    <e v="#DIV/0!"/>
    <e v="#DIV/0!"/>
  </r>
  <r>
    <n v="2017"/>
    <n v="23001"/>
    <x v="0"/>
    <n v="52"/>
    <x v="7"/>
    <n v="3"/>
    <x v="2"/>
    <n v="482898.79082829697"/>
    <n v="435909.11930197501"/>
    <n v="46989.671526321501"/>
    <n v="0.90269250530587897"/>
    <n v="9.7307494694120061E-2"/>
  </r>
  <r>
    <n v="2017"/>
    <n v="23001"/>
    <x v="0"/>
    <n v="52"/>
    <x v="7"/>
    <n v="4"/>
    <x v="3"/>
    <n v="101738.058123999"/>
    <n v="91837.653092723805"/>
    <n v="9900.4050312747604"/>
    <n v="0.90268730095861949"/>
    <n v="9.7312699041376266E-2"/>
  </r>
  <r>
    <n v="2017"/>
    <n v="23001"/>
    <x v="0"/>
    <n v="52"/>
    <x v="7"/>
    <n v="5"/>
    <x v="4"/>
    <n v="669898.33987557504"/>
    <n v="604711.88515061804"/>
    <n v="65186.454724956799"/>
    <n v="0.9026920193039073"/>
    <n v="9.7307980696092394E-2"/>
  </r>
  <r>
    <n v="2017"/>
    <n v="23001"/>
    <x v="0"/>
    <n v="53"/>
    <x v="8"/>
    <n v="1"/>
    <x v="0"/>
    <n v="283.57070414227201"/>
    <n v="255.977462034767"/>
    <n v="27.593242107505301"/>
    <n v="0.90269360796289788"/>
    <n v="9.7306392037103118E-2"/>
  </r>
  <r>
    <n v="2017"/>
    <n v="23001"/>
    <x v="0"/>
    <n v="53"/>
    <x v="8"/>
    <n v="2"/>
    <x v="1"/>
    <n v="0"/>
    <n v="0"/>
    <n v="0"/>
    <e v="#DIV/0!"/>
    <e v="#DIV/0!"/>
  </r>
  <r>
    <n v="2017"/>
    <n v="23001"/>
    <x v="0"/>
    <n v="53"/>
    <x v="8"/>
    <n v="3"/>
    <x v="2"/>
    <n v="3094.6172965342998"/>
    <n v="2793.48134013754"/>
    <n v="301.13595639675901"/>
    <n v="0.9026904048090193"/>
    <n v="9.7309595190980452E-2"/>
  </r>
  <r>
    <n v="2017"/>
    <n v="23001"/>
    <x v="0"/>
    <n v="53"/>
    <x v="8"/>
    <n v="4"/>
    <x v="3"/>
    <n v="663.07576746264397"/>
    <n v="598.55373657308201"/>
    <n v="64.522030889562004"/>
    <n v="0.90269282327046141"/>
    <n v="9.7307176729538702E-2"/>
  </r>
  <r>
    <n v="2017"/>
    <n v="23001"/>
    <x v="0"/>
    <n v="53"/>
    <x v="8"/>
    <n v="5"/>
    <x v="4"/>
    <n v="4172.7338697949499"/>
    <n v="3766.7004648021202"/>
    <n v="406.03340499283598"/>
    <n v="0.90269367334160178"/>
    <n v="9.7306326658399778E-2"/>
  </r>
  <r>
    <n v="2017"/>
    <n v="23001"/>
    <x v="0"/>
    <n v="54"/>
    <x v="9"/>
    <n v="1"/>
    <x v="0"/>
    <n v="1577.11154061613"/>
    <n v="1423.6476404417499"/>
    <n v="153.46390017438401"/>
    <n v="0.9026930586568237"/>
    <n v="9.7306941343178729E-2"/>
  </r>
  <r>
    <n v="2017"/>
    <n v="23001"/>
    <x v="0"/>
    <n v="54"/>
    <x v="9"/>
    <n v="2"/>
    <x v="1"/>
    <n v="0"/>
    <n v="0"/>
    <n v="0"/>
    <e v="#DIV/0!"/>
    <e v="#DIV/0!"/>
  </r>
  <r>
    <n v="2017"/>
    <n v="23001"/>
    <x v="0"/>
    <n v="54"/>
    <x v="9"/>
    <n v="3"/>
    <x v="2"/>
    <n v="18765.3213730184"/>
    <n v="16939.322886495502"/>
    <n v="1825.99848652282"/>
    <n v="0.90269292754301567"/>
    <n v="9.730707245698017E-2"/>
  </r>
  <r>
    <n v="2017"/>
    <n v="23001"/>
    <x v="0"/>
    <n v="54"/>
    <x v="9"/>
    <n v="4"/>
    <x v="3"/>
    <n v="4266.0856208968498"/>
    <n v="3850.9609141669898"/>
    <n v="415.12470672986001"/>
    <n v="0.90269189518925097"/>
    <n v="9.730810481074903E-2"/>
  </r>
  <r>
    <n v="2017"/>
    <n v="23001"/>
    <x v="0"/>
    <n v="54"/>
    <x v="9"/>
    <n v="5"/>
    <x v="4"/>
    <n v="25458.932069799801"/>
    <n v="22981.646757128499"/>
    <n v="2477.2853126712698"/>
    <n v="0.90269484572725123"/>
    <n v="9.7305154272747552E-2"/>
  </r>
  <r>
    <n v="2017"/>
    <n v="23001"/>
    <x v="0"/>
    <n v="61"/>
    <x v="10"/>
    <n v="1"/>
    <x v="0"/>
    <n v="11.9519424375627"/>
    <n v="10.7888689573197"/>
    <n v="1.1630734802429199"/>
    <n v="0.90268749315695507"/>
    <n v="9.7312506843038285E-2"/>
  </r>
  <r>
    <n v="2017"/>
    <n v="23001"/>
    <x v="0"/>
    <n v="61"/>
    <x v="10"/>
    <n v="2"/>
    <x v="1"/>
    <n v="0"/>
    <n v="0"/>
    <n v="0"/>
    <e v="#DIV/0!"/>
    <e v="#DIV/0!"/>
  </r>
  <r>
    <n v="2017"/>
    <n v="23001"/>
    <x v="0"/>
    <n v="61"/>
    <x v="10"/>
    <n v="3"/>
    <x v="2"/>
    <n v="69.985979862505701"/>
    <n v="63.1758169157076"/>
    <n v="6.81016294679812"/>
    <n v="0.90269246840328121"/>
    <n v="9.7307531596719093E-2"/>
  </r>
  <r>
    <n v="2017"/>
    <n v="23001"/>
    <x v="0"/>
    <n v="61"/>
    <x v="10"/>
    <n v="4"/>
    <x v="3"/>
    <n v="66.286322101091201"/>
    <n v="59.836177534555603"/>
    <n v="6.4501445665355597"/>
    <n v="0.9026926768285819"/>
    <n v="9.7307323171417562E-2"/>
  </r>
  <r>
    <n v="2017"/>
    <n v="23001"/>
    <x v="0"/>
    <n v="61"/>
    <x v="10"/>
    <n v="5"/>
    <x v="4"/>
    <n v="74.546029034283904"/>
    <n v="67.292129803501695"/>
    <n v="7.2538992307822099"/>
    <n v="0.90269234559165956"/>
    <n v="9.7307654408340424E-2"/>
  </r>
  <r>
    <n v="2017"/>
    <n v="23003"/>
    <x v="1"/>
    <n v="11"/>
    <x v="0"/>
    <n v="1"/>
    <x v="0"/>
    <n v="8347.1461818079497"/>
    <n v="7534.8993611271198"/>
    <n v="812.24682068083405"/>
    <n v="0.90269167413755524"/>
    <n v="9.7308325862445297E-2"/>
  </r>
  <r>
    <n v="2017"/>
    <n v="23003"/>
    <x v="1"/>
    <n v="11"/>
    <x v="0"/>
    <n v="2"/>
    <x v="1"/>
    <n v="11743.3601458433"/>
    <n v="10600.633559526799"/>
    <n v="1142.72658631646"/>
    <n v="0.90269168516295717"/>
    <n v="9.7308314837039334E-2"/>
  </r>
  <r>
    <n v="2017"/>
    <n v="23003"/>
    <x v="1"/>
    <n v="11"/>
    <x v="0"/>
    <n v="3"/>
    <x v="2"/>
    <n v="214569.01677647699"/>
    <n v="193689.688536186"/>
    <n v="20879.328240291401"/>
    <n v="0.90269178395853111"/>
    <n v="9.730821604147083E-2"/>
  </r>
  <r>
    <n v="2017"/>
    <n v="23003"/>
    <x v="1"/>
    <n v="11"/>
    <x v="0"/>
    <n v="4"/>
    <x v="3"/>
    <n v="0"/>
    <n v="0"/>
    <n v="0"/>
    <e v="#DIV/0!"/>
    <e v="#DIV/0!"/>
  </r>
  <r>
    <n v="2017"/>
    <n v="23003"/>
    <x v="1"/>
    <n v="11"/>
    <x v="0"/>
    <n v="5"/>
    <x v="4"/>
    <n v="8266.1508018087206"/>
    <n v="7461.7840024405205"/>
    <n v="804.36679936820201"/>
    <n v="0.9026914922490652"/>
    <n v="9.7308507750935067E-2"/>
  </r>
  <r>
    <n v="2017"/>
    <n v="23003"/>
    <x v="1"/>
    <n v="21"/>
    <x v="1"/>
    <n v="1"/>
    <x v="0"/>
    <n v="579194.98503731994"/>
    <n v="522834.34688861499"/>
    <n v="56360.638148705497"/>
    <n v="0.90269142585018514"/>
    <n v="9.7308574149815794E-2"/>
  </r>
  <r>
    <n v="2017"/>
    <n v="23003"/>
    <x v="1"/>
    <n v="21"/>
    <x v="1"/>
    <n v="2"/>
    <x v="1"/>
    <n v="598978.67381438997"/>
    <n v="540694.03071535099"/>
    <n v="58284.643099038702"/>
    <n v="0.90269329168620771"/>
    <n v="9.7306708313791818E-2"/>
  </r>
  <r>
    <n v="2017"/>
    <n v="23003"/>
    <x v="1"/>
    <n v="21"/>
    <x v="1"/>
    <n v="3"/>
    <x v="2"/>
    <n v="5187972.1177516105"/>
    <n v="4683141.1841944"/>
    <n v="504830.93355721602"/>
    <n v="0.90269204959104588"/>
    <n v="9.7307950408955207E-2"/>
  </r>
  <r>
    <n v="2017"/>
    <n v="23003"/>
    <x v="1"/>
    <n v="21"/>
    <x v="1"/>
    <n v="4"/>
    <x v="3"/>
    <n v="0"/>
    <n v="0"/>
    <n v="0"/>
    <e v="#DIV/0!"/>
    <e v="#DIV/0!"/>
  </r>
  <r>
    <n v="2017"/>
    <n v="23003"/>
    <x v="1"/>
    <n v="21"/>
    <x v="1"/>
    <n v="5"/>
    <x v="4"/>
    <n v="696279.40303933702"/>
    <n v="628525.60688258603"/>
    <n v="67753.796156750803"/>
    <n v="0.90269165530245743"/>
    <n v="9.7308344697542321E-2"/>
  </r>
  <r>
    <n v="2017"/>
    <n v="23003"/>
    <x v="1"/>
    <n v="31"/>
    <x v="2"/>
    <n v="1"/>
    <x v="0"/>
    <n v="1242949.72033188"/>
    <n v="1122001.2254416"/>
    <n v="120948.49489028699"/>
    <n v="0.90269236726809388"/>
    <n v="9.7307632731911745E-2"/>
  </r>
  <r>
    <n v="2017"/>
    <n v="23003"/>
    <x v="1"/>
    <n v="31"/>
    <x v="2"/>
    <n v="2"/>
    <x v="1"/>
    <n v="1235519.0289042799"/>
    <n v="1115294.7319229899"/>
    <n v="120224.29698128899"/>
    <n v="0.90269328584286479"/>
    <n v="9.7306714157134364E-2"/>
  </r>
  <r>
    <n v="2017"/>
    <n v="23003"/>
    <x v="1"/>
    <n v="31"/>
    <x v="2"/>
    <n v="3"/>
    <x v="2"/>
    <n v="13867643.8495408"/>
    <n v="12518220.9273182"/>
    <n v="1349422.9222226001"/>
    <n v="0.90269270419233594"/>
    <n v="9.730729580766409E-2"/>
  </r>
  <r>
    <n v="2017"/>
    <n v="23003"/>
    <x v="1"/>
    <n v="31"/>
    <x v="2"/>
    <n v="4"/>
    <x v="3"/>
    <n v="0"/>
    <n v="0"/>
    <n v="0"/>
    <e v="#DIV/0!"/>
    <e v="#DIV/0!"/>
  </r>
  <r>
    <n v="2017"/>
    <n v="23003"/>
    <x v="1"/>
    <n v="31"/>
    <x v="2"/>
    <n v="5"/>
    <x v="4"/>
    <n v="1517573.23098221"/>
    <n v="1369906.59636447"/>
    <n v="147666.634617737"/>
    <n v="0.90269554601845037"/>
    <n v="9.730445398154762E-2"/>
  </r>
  <r>
    <n v="2017"/>
    <n v="23003"/>
    <x v="1"/>
    <n v="32"/>
    <x v="3"/>
    <n v="1"/>
    <x v="0"/>
    <n v="188133.97356148201"/>
    <n v="169826.55906211201"/>
    <n v="18307.414499369701"/>
    <n v="0.9026894815816604"/>
    <n v="9.731051841833796E-2"/>
  </r>
  <r>
    <n v="2017"/>
    <n v="23003"/>
    <x v="1"/>
    <n v="32"/>
    <x v="3"/>
    <n v="2"/>
    <x v="1"/>
    <n v="167290.92627895501"/>
    <n v="151012.73883864499"/>
    <n v="16278.187440309601"/>
    <n v="0.90269533559060822"/>
    <n v="9.7304664409389285E-2"/>
  </r>
  <r>
    <n v="2017"/>
    <n v="23003"/>
    <x v="1"/>
    <n v="32"/>
    <x v="3"/>
    <n v="3"/>
    <x v="2"/>
    <n v="1892329.7366706301"/>
    <n v="1708187.6371915301"/>
    <n v="184142.09947910401"/>
    <n v="0.90269026802745278"/>
    <n v="9.7309731972549413E-2"/>
  </r>
  <r>
    <n v="2017"/>
    <n v="23003"/>
    <x v="1"/>
    <n v="32"/>
    <x v="3"/>
    <n v="4"/>
    <x v="3"/>
    <n v="0"/>
    <n v="0"/>
    <n v="0"/>
    <e v="#DIV/0!"/>
    <e v="#DIV/0!"/>
  </r>
  <r>
    <n v="2017"/>
    <n v="23003"/>
    <x v="1"/>
    <n v="32"/>
    <x v="3"/>
    <n v="5"/>
    <x v="4"/>
    <n v="208389.14434854401"/>
    <n v="188110.663493167"/>
    <n v="20278.4808553773"/>
    <n v="0.90268936072092132"/>
    <n v="9.731063927908E-2"/>
  </r>
  <r>
    <n v="2017"/>
    <n v="23003"/>
    <x v="1"/>
    <n v="42"/>
    <x v="4"/>
    <n v="1"/>
    <x v="0"/>
    <n v="13.765334783687299"/>
    <n v="12.425804150691"/>
    <n v="1.3395306329963901"/>
    <n v="0.90268811808458749"/>
    <n v="9.7311881915419132E-2"/>
  </r>
  <r>
    <n v="2017"/>
    <n v="23003"/>
    <x v="1"/>
    <n v="42"/>
    <x v="4"/>
    <n v="2"/>
    <x v="1"/>
    <n v="219.71736416287001"/>
    <n v="198.33725614606399"/>
    <n v="21.380108016806101"/>
    <n v="0.90269267930522967"/>
    <n v="9.730732069477066E-2"/>
  </r>
  <r>
    <n v="2017"/>
    <n v="23003"/>
    <x v="1"/>
    <n v="42"/>
    <x v="4"/>
    <n v="3"/>
    <x v="2"/>
    <n v="1461.5351902954501"/>
    <n v="1319.30820867031"/>
    <n v="142.226981625143"/>
    <n v="0.90268658423723014"/>
    <n v="9.7313415762771846E-2"/>
  </r>
  <r>
    <n v="2017"/>
    <n v="23003"/>
    <x v="1"/>
    <n v="42"/>
    <x v="4"/>
    <n v="4"/>
    <x v="3"/>
    <n v="0"/>
    <n v="0"/>
    <n v="0"/>
    <e v="#DIV/0!"/>
    <e v="#DIV/0!"/>
  </r>
  <r>
    <n v="2017"/>
    <n v="23003"/>
    <x v="1"/>
    <n v="42"/>
    <x v="4"/>
    <n v="5"/>
    <x v="4"/>
    <n v="135.96056716772401"/>
    <n v="122.730451316559"/>
    <n v="13.230115851164401"/>
    <n v="0.90269152205842118"/>
    <n v="9.7308477941574281E-2"/>
  </r>
  <r>
    <n v="2017"/>
    <n v="23003"/>
    <x v="1"/>
    <n v="43"/>
    <x v="5"/>
    <n v="1"/>
    <x v="0"/>
    <n v="214.68625470025"/>
    <n v="193.79498372428"/>
    <n v="20.891270975969899"/>
    <n v="0.90268929417424093"/>
    <n v="9.7310705825758542E-2"/>
  </r>
  <r>
    <n v="2017"/>
    <n v="23003"/>
    <x v="1"/>
    <n v="43"/>
    <x v="5"/>
    <n v="2"/>
    <x v="1"/>
    <n v="732.57002279594406"/>
    <n v="661.28455982464402"/>
    <n v="71.285462971300703"/>
    <n v="0.90269126397060273"/>
    <n v="9.7308736029398143E-2"/>
  </r>
  <r>
    <n v="2017"/>
    <n v="23003"/>
    <x v="1"/>
    <n v="43"/>
    <x v="5"/>
    <n v="3"/>
    <x v="2"/>
    <n v="4808.3236699201498"/>
    <n v="4340.4377454673804"/>
    <n v="467.88592445276799"/>
    <n v="0.90269250645921273"/>
    <n v="9.7307493540786952E-2"/>
  </r>
  <r>
    <n v="2017"/>
    <n v="23003"/>
    <x v="1"/>
    <n v="43"/>
    <x v="5"/>
    <n v="4"/>
    <x v="3"/>
    <n v="0"/>
    <n v="0"/>
    <n v="0"/>
    <e v="#DIV/0!"/>
    <e v="#DIV/0!"/>
  </r>
  <r>
    <n v="2017"/>
    <n v="23003"/>
    <x v="1"/>
    <n v="43"/>
    <x v="5"/>
    <n v="5"/>
    <x v="4"/>
    <n v="454.82157324218298"/>
    <n v="410.56375756473"/>
    <n v="44.257815677452797"/>
    <n v="0.90269191638830504"/>
    <n v="9.7308083611694546E-2"/>
  </r>
  <r>
    <n v="2017"/>
    <n v="23003"/>
    <x v="1"/>
    <n v="51"/>
    <x v="6"/>
    <n v="1"/>
    <x v="0"/>
    <n v="149.070972111055"/>
    <n v="134.56563045834099"/>
    <n v="14.505341652714201"/>
    <n v="0.90269506230959706"/>
    <n v="9.7304937690404283E-2"/>
  </r>
  <r>
    <n v="2017"/>
    <n v="23003"/>
    <x v="1"/>
    <n v="51"/>
    <x v="6"/>
    <n v="2"/>
    <x v="1"/>
    <n v="429.56565677131903"/>
    <n v="387.76572941637801"/>
    <n v="41.799927354940898"/>
    <n v="0.90269257633602362"/>
    <n v="9.7307423663976128E-2"/>
  </r>
  <r>
    <n v="2017"/>
    <n v="23003"/>
    <x v="1"/>
    <n v="51"/>
    <x v="6"/>
    <n v="3"/>
    <x v="2"/>
    <n v="4780.8950563871404"/>
    <n v="4315.6771770055502"/>
    <n v="465.21787938158701"/>
    <n v="0.90269230470556505"/>
    <n v="9.7307695294434268E-2"/>
  </r>
  <r>
    <n v="2017"/>
    <n v="23003"/>
    <x v="1"/>
    <n v="51"/>
    <x v="6"/>
    <n v="4"/>
    <x v="3"/>
    <n v="0"/>
    <n v="0"/>
    <n v="0"/>
    <e v="#DIV/0!"/>
    <e v="#DIV/0!"/>
  </r>
  <r>
    <n v="2017"/>
    <n v="23003"/>
    <x v="1"/>
    <n v="51"/>
    <x v="6"/>
    <n v="5"/>
    <x v="4"/>
    <n v="547.40326517570304"/>
    <n v="494.136548355049"/>
    <n v="53.2667168206534"/>
    <n v="0.90269200019558393"/>
    <n v="9.7307999804414916E-2"/>
  </r>
  <r>
    <n v="2017"/>
    <n v="23003"/>
    <x v="1"/>
    <n v="52"/>
    <x v="7"/>
    <n v="1"/>
    <x v="0"/>
    <n v="38772.605643556999"/>
    <n v="34999.715540999503"/>
    <n v="3772.8901025574501"/>
    <n v="0.90269186091741416"/>
    <n v="9.7308139082584622E-2"/>
  </r>
  <r>
    <n v="2017"/>
    <n v="23003"/>
    <x v="1"/>
    <n v="52"/>
    <x v="7"/>
    <n v="2"/>
    <x v="1"/>
    <n v="75212.682667017405"/>
    <n v="67893.851305310396"/>
    <n v="7318.8313617069398"/>
    <n v="0.90269152618702575"/>
    <n v="9.7308473812973376E-2"/>
  </r>
  <r>
    <n v="2017"/>
    <n v="23003"/>
    <x v="1"/>
    <n v="52"/>
    <x v="7"/>
    <n v="3"/>
    <x v="2"/>
    <n v="904486.36471496802"/>
    <n v="816475.08774166997"/>
    <n v="88011.276973297601"/>
    <n v="0.90269474432482666"/>
    <n v="9.7305255675172855E-2"/>
  </r>
  <r>
    <n v="2017"/>
    <n v="23003"/>
    <x v="1"/>
    <n v="52"/>
    <x v="7"/>
    <n v="4"/>
    <x v="3"/>
    <n v="0"/>
    <n v="0"/>
    <n v="0"/>
    <e v="#DIV/0!"/>
    <e v="#DIV/0!"/>
  </r>
  <r>
    <n v="2017"/>
    <n v="23003"/>
    <x v="1"/>
    <n v="52"/>
    <x v="7"/>
    <n v="5"/>
    <x v="4"/>
    <n v="101637.688966236"/>
    <n v="91747.7472013511"/>
    <n v="9889.9417648851995"/>
    <n v="0.90269414952783567"/>
    <n v="9.7305850472167207E-2"/>
  </r>
  <r>
    <n v="2017"/>
    <n v="23003"/>
    <x v="1"/>
    <n v="53"/>
    <x v="8"/>
    <n v="1"/>
    <x v="0"/>
    <n v="61.250573727818001"/>
    <n v="55.290422271934503"/>
    <n v="5.9601514558834596"/>
    <n v="0.90269231628149482"/>
    <n v="9.7307683718504567E-2"/>
  </r>
  <r>
    <n v="2017"/>
    <n v="23003"/>
    <x v="1"/>
    <n v="53"/>
    <x v="8"/>
    <n v="2"/>
    <x v="1"/>
    <n v="108.85077331231"/>
    <n v="98.2590396404957"/>
    <n v="10.5917336718142"/>
    <n v="0.90269491571341487"/>
    <n v="9.7305084286584256E-2"/>
  </r>
  <r>
    <n v="2017"/>
    <n v="23003"/>
    <x v="1"/>
    <n v="53"/>
    <x v="8"/>
    <n v="3"/>
    <x v="2"/>
    <n v="1319.03628942207"/>
    <n v="1190.6779869685399"/>
    <n v="128.358302453536"/>
    <n v="0.90268781573115797"/>
    <n v="9.7312184268846483E-2"/>
  </r>
  <r>
    <n v="2017"/>
    <n v="23003"/>
    <x v="1"/>
    <n v="53"/>
    <x v="8"/>
    <n v="4"/>
    <x v="3"/>
    <n v="0"/>
    <n v="0"/>
    <n v="0"/>
    <e v="#DIV/0!"/>
    <e v="#DIV/0!"/>
  </r>
  <r>
    <n v="2017"/>
    <n v="23003"/>
    <x v="1"/>
    <n v="53"/>
    <x v="8"/>
    <n v="5"/>
    <x v="4"/>
    <n v="143.34318261220201"/>
    <n v="129.39482675993301"/>
    <n v="13.9483558522693"/>
    <n v="0.90269257596990415"/>
    <n v="9.7307424030097914E-2"/>
  </r>
  <r>
    <n v="2017"/>
    <n v="23003"/>
    <x v="1"/>
    <n v="54"/>
    <x v="9"/>
    <n v="1"/>
    <x v="0"/>
    <n v="1106.01751224196"/>
    <n v="998.392774248931"/>
    <n v="107.62473799302801"/>
    <n v="0.90269165107985716"/>
    <n v="9.7308348920141938E-2"/>
  </r>
  <r>
    <n v="2017"/>
    <n v="23003"/>
    <x v="1"/>
    <n v="54"/>
    <x v="9"/>
    <n v="2"/>
    <x v="1"/>
    <n v="2564.0018272922098"/>
    <n v="2314.5097287570002"/>
    <n v="249.492098535206"/>
    <n v="0.90269425868596465"/>
    <n v="9.7305741314033897E-2"/>
  </r>
  <r>
    <n v="2017"/>
    <n v="23003"/>
    <x v="1"/>
    <n v="54"/>
    <x v="9"/>
    <n v="3"/>
    <x v="2"/>
    <n v="27786.231372433202"/>
    <n v="25082.366755905201"/>
    <n v="2703.8646165280402"/>
    <n v="0.90269048795114715"/>
    <n v="9.7309512048854241E-2"/>
  </r>
  <r>
    <n v="2017"/>
    <n v="23003"/>
    <x v="1"/>
    <n v="54"/>
    <x v="9"/>
    <n v="4"/>
    <x v="3"/>
    <n v="0"/>
    <n v="0"/>
    <n v="0"/>
    <e v="#DIV/0!"/>
    <e v="#DIV/0!"/>
  </r>
  <r>
    <n v="2017"/>
    <n v="23003"/>
    <x v="1"/>
    <n v="54"/>
    <x v="9"/>
    <n v="5"/>
    <x v="4"/>
    <n v="3027.8844581969101"/>
    <n v="2733.2524925476901"/>
    <n v="294.63196564921901"/>
    <n v="0.90269378844638215"/>
    <n v="9.7306211553617489E-2"/>
  </r>
  <r>
    <n v="2017"/>
    <n v="23003"/>
    <x v="1"/>
    <n v="61"/>
    <x v="10"/>
    <n v="1"/>
    <x v="0"/>
    <n v="43.5337305061799"/>
    <n v="39.297541133808203"/>
    <n v="4.2361893723716602"/>
    <n v="0.90269179040904057"/>
    <n v="9.7308209590958553E-2"/>
  </r>
  <r>
    <n v="2017"/>
    <n v="23003"/>
    <x v="1"/>
    <n v="61"/>
    <x v="10"/>
    <n v="2"/>
    <x v="1"/>
    <n v="236.99688462568699"/>
    <n v="213.934713354747"/>
    <n v="23.062171270939398"/>
    <n v="0.90268998131614941"/>
    <n v="9.7310018683848115E-2"/>
  </r>
  <r>
    <n v="2017"/>
    <n v="23003"/>
    <x v="1"/>
    <n v="61"/>
    <x v="10"/>
    <n v="3"/>
    <x v="2"/>
    <n v="544.26651813605702"/>
    <n v="491.304917758302"/>
    <n v="52.961600377754998"/>
    <n v="0.90269179048688875"/>
    <n v="9.7308209513111241E-2"/>
  </r>
  <r>
    <n v="2017"/>
    <n v="23003"/>
    <x v="1"/>
    <n v="61"/>
    <x v="10"/>
    <n v="4"/>
    <x v="3"/>
    <n v="0"/>
    <n v="0"/>
    <n v="0"/>
    <e v="#DIV/0!"/>
    <e v="#DIV/0!"/>
  </r>
  <r>
    <n v="2017"/>
    <n v="23003"/>
    <x v="1"/>
    <n v="61"/>
    <x v="10"/>
    <n v="5"/>
    <x v="4"/>
    <n v="25.630318732466101"/>
    <n v="23.136268691029802"/>
    <n v="2.4940500414362399"/>
    <n v="0.90269141529336239"/>
    <n v="9.7308584706635337E-2"/>
  </r>
  <r>
    <n v="2017"/>
    <n v="23005"/>
    <x v="2"/>
    <n v="11"/>
    <x v="0"/>
    <n v="1"/>
    <x v="0"/>
    <n v="29291.937426527002"/>
    <n v="26441.646637901998"/>
    <n v="2850.29078862507"/>
    <n v="0.90269367481156237"/>
    <n v="9.7306325188439902E-2"/>
  </r>
  <r>
    <n v="2017"/>
    <n v="23005"/>
    <x v="2"/>
    <n v="11"/>
    <x v="0"/>
    <n v="2"/>
    <x v="1"/>
    <n v="76879.738468001306"/>
    <n v="69398.681535772805"/>
    <n v="7481.0569322285201"/>
    <n v="0.90269143624438519"/>
    <n v="9.7308563755615099E-2"/>
  </r>
  <r>
    <n v="2017"/>
    <n v="23005"/>
    <x v="2"/>
    <n v="11"/>
    <x v="0"/>
    <n v="3"/>
    <x v="2"/>
    <n v="359405.92861890601"/>
    <n v="324433.10366670898"/>
    <n v="34972.824952196803"/>
    <n v="0.90269268766214406"/>
    <n v="9.7307312337855265E-2"/>
  </r>
  <r>
    <n v="2017"/>
    <n v="23005"/>
    <x v="2"/>
    <n v="11"/>
    <x v="0"/>
    <n v="4"/>
    <x v="3"/>
    <n v="105104.220381386"/>
    <n v="94876.634213717698"/>
    <n v="10227.5861676685"/>
    <n v="0.90269100393346713"/>
    <n v="9.7308996066534828E-2"/>
  </r>
  <r>
    <n v="2017"/>
    <n v="23005"/>
    <x v="2"/>
    <n v="11"/>
    <x v="0"/>
    <n v="5"/>
    <x v="4"/>
    <n v="468524.07187248103"/>
    <n v="422933.51227683597"/>
    <n v="45590.559595645696"/>
    <n v="0.90269323961639791"/>
    <n v="9.7306760383603419E-2"/>
  </r>
  <r>
    <n v="2017"/>
    <n v="23005"/>
    <x v="2"/>
    <n v="21"/>
    <x v="1"/>
    <n v="1"/>
    <x v="0"/>
    <n v="2812267.89105119"/>
    <n v="2538610.2875407501"/>
    <n v="273657.603510438"/>
    <n v="0.90269148811134414"/>
    <n v="9.7308511888655191E-2"/>
  </r>
  <r>
    <n v="2017"/>
    <n v="23005"/>
    <x v="2"/>
    <n v="21"/>
    <x v="1"/>
    <n v="2"/>
    <x v="1"/>
    <n v="5164220.8952088803"/>
    <n v="4661701.4639724595"/>
    <n v="502519.43123642402"/>
    <n v="0.90269211146590678"/>
    <n v="9.7307888534093834E-2"/>
  </r>
  <r>
    <n v="2017"/>
    <n v="23005"/>
    <x v="2"/>
    <n v="21"/>
    <x v="1"/>
    <n v="3"/>
    <x v="2"/>
    <n v="9436809.4254027698"/>
    <n v="8518542.7094130106"/>
    <n v="918266.71598975197"/>
    <n v="0.90269309524065466"/>
    <n v="9.7306904759344517E-2"/>
  </r>
  <r>
    <n v="2017"/>
    <n v="23005"/>
    <x v="2"/>
    <n v="21"/>
    <x v="1"/>
    <n v="4"/>
    <x v="3"/>
    <n v="9885940.32043132"/>
    <n v="8924010.1798739899"/>
    <n v="961930.14055733196"/>
    <n v="0.90269715278684171"/>
    <n v="9.7302847213158503E-2"/>
  </r>
  <r>
    <n v="2017"/>
    <n v="23005"/>
    <x v="2"/>
    <n v="21"/>
    <x v="1"/>
    <n v="5"/>
    <x v="4"/>
    <n v="18997182.561832201"/>
    <n v="17148617.321907301"/>
    <n v="1848565.23992489"/>
    <n v="0.90269266329845632"/>
    <n v="9.7307336701543151E-2"/>
  </r>
  <r>
    <n v="2017"/>
    <n v="23005"/>
    <x v="2"/>
    <n v="31"/>
    <x v="2"/>
    <n v="1"/>
    <x v="0"/>
    <n v="4161431.7965679499"/>
    <n v="3756486.8315569898"/>
    <n v="404944.96501095803"/>
    <n v="0.90269095234363095"/>
    <n v="9.7309047656368552E-2"/>
  </r>
  <r>
    <n v="2017"/>
    <n v="23005"/>
    <x v="2"/>
    <n v="31"/>
    <x v="2"/>
    <n v="2"/>
    <x v="1"/>
    <n v="8829786.8805162907"/>
    <n v="7970546.0524218399"/>
    <n v="859240.82809444598"/>
    <n v="0.90268838424736597"/>
    <n v="9.7311615752633529E-2"/>
  </r>
  <r>
    <n v="2017"/>
    <n v="23005"/>
    <x v="2"/>
    <n v="31"/>
    <x v="2"/>
    <n v="3"/>
    <x v="2"/>
    <n v="21450238.515073601"/>
    <n v="19362975.127527099"/>
    <n v="2087263.38754652"/>
    <n v="0.90269276558021805"/>
    <n v="9.730723441978277E-2"/>
  </r>
  <r>
    <n v="2017"/>
    <n v="23005"/>
    <x v="2"/>
    <n v="31"/>
    <x v="2"/>
    <n v="4"/>
    <x v="3"/>
    <n v="14669416.2980181"/>
    <n v="13242003.8510176"/>
    <n v="1427412.44700045"/>
    <n v="0.9026946663724208"/>
    <n v="9.730533362757586E-2"/>
  </r>
  <r>
    <n v="2017"/>
    <n v="23005"/>
    <x v="2"/>
    <n v="31"/>
    <x v="2"/>
    <n v="5"/>
    <x v="4"/>
    <n v="32777530.5472688"/>
    <n v="29588028.850751899"/>
    <n v="3189501.6965168701"/>
    <n v="0.90269243462629711"/>
    <n v="9.7307565373701901E-2"/>
  </r>
  <r>
    <n v="2017"/>
    <n v="23005"/>
    <x v="2"/>
    <n v="32"/>
    <x v="3"/>
    <n v="1"/>
    <x v="0"/>
    <n v="633240.82445823995"/>
    <n v="571621.65734755702"/>
    <n v="61619.1671106832"/>
    <n v="0.90269236484650162"/>
    <n v="9.7307635153498814E-2"/>
  </r>
  <r>
    <n v="2017"/>
    <n v="23005"/>
    <x v="2"/>
    <n v="32"/>
    <x v="3"/>
    <n v="2"/>
    <x v="1"/>
    <n v="1226966.5645369701"/>
    <n v="1107567.68504285"/>
    <n v="119398.879494124"/>
    <n v="0.90268774802418628"/>
    <n v="9.7312251975816874E-2"/>
  </r>
  <r>
    <n v="2017"/>
    <n v="23005"/>
    <x v="2"/>
    <n v="32"/>
    <x v="3"/>
    <n v="3"/>
    <x v="2"/>
    <n v="3012390.4966163002"/>
    <n v="2719264.4317908799"/>
    <n v="293126.06482542399"/>
    <n v="0.90269320489668348"/>
    <n v="9.7306795103317772E-2"/>
  </r>
  <r>
    <n v="2017"/>
    <n v="23005"/>
    <x v="2"/>
    <n v="32"/>
    <x v="3"/>
    <n v="4"/>
    <x v="3"/>
    <n v="2022615.65095244"/>
    <n v="1825794.2626628301"/>
    <n v="196821.38828960599"/>
    <n v="0.9026896740382051"/>
    <n v="9.7310325961792968E-2"/>
  </r>
  <r>
    <n v="2017"/>
    <n v="23005"/>
    <x v="2"/>
    <n v="32"/>
    <x v="3"/>
    <n v="5"/>
    <x v="4"/>
    <n v="4621864.7648235103"/>
    <n v="4172119.33748397"/>
    <n v="449745.42733953602"/>
    <n v="0.90269178129950878"/>
    <n v="9.7308218700490237E-2"/>
  </r>
  <r>
    <n v="2017"/>
    <n v="23005"/>
    <x v="2"/>
    <n v="42"/>
    <x v="4"/>
    <n v="1"/>
    <x v="0"/>
    <n v="81.685228185231693"/>
    <n v="73.736681292654296"/>
    <n v="7.9485468925773999"/>
    <n v="0.90269297069779797"/>
    <n v="9.7307029302202031E-2"/>
  </r>
  <r>
    <n v="2017"/>
    <n v="23005"/>
    <x v="2"/>
    <n v="42"/>
    <x v="4"/>
    <n v="2"/>
    <x v="1"/>
    <n v="2582.3634790945998"/>
    <n v="2331.0815714370501"/>
    <n v="251.28190765754701"/>
    <n v="0.90269305243363673"/>
    <n v="9.730694756636224E-2"/>
  </r>
  <r>
    <n v="2017"/>
    <n v="23005"/>
    <x v="2"/>
    <n v="42"/>
    <x v="4"/>
    <n v="3"/>
    <x v="2"/>
    <n v="3308.3361275038501"/>
    <n v="2986.40642361557"/>
    <n v="321.929703888284"/>
    <n v="0.90269135556936986"/>
    <n v="9.730864443063135E-2"/>
  </r>
  <r>
    <n v="2017"/>
    <n v="23005"/>
    <x v="2"/>
    <n v="42"/>
    <x v="4"/>
    <n v="4"/>
    <x v="3"/>
    <n v="3670.8121715366601"/>
    <n v="3313.6152704330302"/>
    <n v="357.19690110362598"/>
    <n v="0.90269267823798738"/>
    <n v="9.7307321762011512E-2"/>
  </r>
  <r>
    <n v="2017"/>
    <n v="23005"/>
    <x v="2"/>
    <n v="42"/>
    <x v="4"/>
    <n v="5"/>
    <x v="4"/>
    <n v="5125.8697556840998"/>
    <n v="4627.0836459790498"/>
    <n v="498.78610970505002"/>
    <n v="0.90269239495366738"/>
    <n v="9.7307605046332651E-2"/>
  </r>
  <r>
    <n v="2017"/>
    <n v="23005"/>
    <x v="2"/>
    <n v="43"/>
    <x v="5"/>
    <n v="1"/>
    <x v="0"/>
    <n v="389.38341269609799"/>
    <n v="351.49315704391802"/>
    <n v="37.890255652180301"/>
    <n v="0.90269165450621758"/>
    <n v="9.7308345493783283E-2"/>
  </r>
  <r>
    <n v="2017"/>
    <n v="23005"/>
    <x v="2"/>
    <n v="43"/>
    <x v="5"/>
    <n v="2"/>
    <x v="1"/>
    <n v="2621.4737130898502"/>
    <n v="2366.3878579679999"/>
    <n v="255.085855121853"/>
    <n v="0.90269372000637438"/>
    <n v="9.7306279993626621E-2"/>
  </r>
  <r>
    <n v="2017"/>
    <n v="23005"/>
    <x v="2"/>
    <n v="43"/>
    <x v="5"/>
    <n v="3"/>
    <x v="2"/>
    <n v="3248.4351394006999"/>
    <n v="2932.3332947142999"/>
    <n v="316.10184468640102"/>
    <n v="0.90269104010963341"/>
    <n v="9.7308959890366878E-2"/>
  </r>
  <r>
    <n v="2017"/>
    <n v="23005"/>
    <x v="2"/>
    <n v="43"/>
    <x v="5"/>
    <n v="4"/>
    <x v="3"/>
    <n v="4004.6872227987301"/>
    <n v="3615.0024972778801"/>
    <n v="389.68472552085501"/>
    <n v="0.90269284370015956"/>
    <n v="9.7307156299841699E-2"/>
  </r>
  <r>
    <n v="2017"/>
    <n v="23005"/>
    <x v="2"/>
    <n v="43"/>
    <x v="5"/>
    <n v="5"/>
    <x v="4"/>
    <n v="5187.55039860135"/>
    <n v="4682.7605015912904"/>
    <n v="504.78989701006401"/>
    <n v="0.90269204957581528"/>
    <n v="9.7307950424185524E-2"/>
  </r>
  <r>
    <n v="2017"/>
    <n v="23005"/>
    <x v="2"/>
    <n v="51"/>
    <x v="6"/>
    <n v="1"/>
    <x v="0"/>
    <n v="114.781831441588"/>
    <n v="103.612085010605"/>
    <n v="11.1697464309837"/>
    <n v="0.90268715622761919"/>
    <n v="9.7312843772386914E-2"/>
  </r>
  <r>
    <n v="2017"/>
    <n v="23005"/>
    <x v="2"/>
    <n v="51"/>
    <x v="6"/>
    <n v="2"/>
    <x v="1"/>
    <n v="786.92456063485497"/>
    <n v="710.35049755054195"/>
    <n v="76.574063084312996"/>
    <n v="0.90269198991255717"/>
    <n v="9.7308010087442845E-2"/>
  </r>
  <r>
    <n v="2017"/>
    <n v="23005"/>
    <x v="2"/>
    <n v="51"/>
    <x v="6"/>
    <n v="3"/>
    <x v="2"/>
    <n v="2203.1873567114299"/>
    <n v="1988.7993134624101"/>
    <n v="214.38804324901599"/>
    <n v="0.90269186930655576"/>
    <n v="9.7308130693442532E-2"/>
  </r>
  <r>
    <n v="2017"/>
    <n v="23005"/>
    <x v="2"/>
    <n v="51"/>
    <x v="6"/>
    <n v="4"/>
    <x v="3"/>
    <n v="1320.57978151203"/>
    <n v="1192.0792229331801"/>
    <n v="128.50055857885599"/>
    <n v="0.90269383162013883"/>
    <n v="9.7306168379865804E-2"/>
  </r>
  <r>
    <n v="2017"/>
    <n v="23005"/>
    <x v="2"/>
    <n v="51"/>
    <x v="6"/>
    <n v="5"/>
    <x v="4"/>
    <n v="3422.9425237789301"/>
    <n v="3089.8629957329899"/>
    <n v="333.07952804594402"/>
    <n v="0.90269204763677413"/>
    <n v="9.7307952363226966E-2"/>
  </r>
  <r>
    <n v="2017"/>
    <n v="23005"/>
    <x v="2"/>
    <n v="52"/>
    <x v="7"/>
    <n v="1"/>
    <x v="0"/>
    <n v="65257.580405943103"/>
    <n v="58907.554971863799"/>
    <n v="6350.0254340793199"/>
    <n v="0.90269290717525597"/>
    <n v="9.7307092824744298E-2"/>
  </r>
  <r>
    <n v="2017"/>
    <n v="23005"/>
    <x v="2"/>
    <n v="52"/>
    <x v="7"/>
    <n v="2"/>
    <x v="1"/>
    <n v="279162.89558373898"/>
    <n v="251998.113887794"/>
    <n v="27164.781695944701"/>
    <n v="0.90269200482699352"/>
    <n v="9.7307995173005465E-2"/>
  </r>
  <r>
    <n v="2017"/>
    <n v="23005"/>
    <x v="2"/>
    <n v="52"/>
    <x v="7"/>
    <n v="3"/>
    <x v="2"/>
    <n v="823923.66856390203"/>
    <n v="743750.13121400401"/>
    <n v="80173.537349898703"/>
    <n v="0.90269300372249239"/>
    <n v="9.7306996277508426E-2"/>
  </r>
  <r>
    <n v="2017"/>
    <n v="23005"/>
    <x v="2"/>
    <n v="52"/>
    <x v="7"/>
    <n v="4"/>
    <x v="3"/>
    <n v="545465.04396110098"/>
    <n v="492387.02830671601"/>
    <n v="53078.015654384697"/>
    <n v="0.90269217754278286"/>
    <n v="9.7307822457216669E-2"/>
  </r>
  <r>
    <n v="2017"/>
    <n v="23005"/>
    <x v="2"/>
    <n v="52"/>
    <x v="7"/>
    <n v="5"/>
    <x v="4"/>
    <n v="1259961.8708534399"/>
    <n v="1137358.12364364"/>
    <n v="122603.7472098"/>
    <n v="0.90269249407781382"/>
    <n v="9.7307505922186274E-2"/>
  </r>
  <r>
    <n v="2017"/>
    <n v="23005"/>
    <x v="2"/>
    <n v="53"/>
    <x v="8"/>
    <n v="1"/>
    <x v="0"/>
    <n v="582.38318181329805"/>
    <n v="525.71214537552601"/>
    <n v="56.671036437771598"/>
    <n v="0.90269115213574314"/>
    <n v="9.7308847864256059E-2"/>
  </r>
  <r>
    <n v="2017"/>
    <n v="23005"/>
    <x v="2"/>
    <n v="53"/>
    <x v="8"/>
    <n v="2"/>
    <x v="1"/>
    <n v="1440.6432235914999"/>
    <n v="1300.45227037161"/>
    <n v="140.19095321988999"/>
    <n v="0.90268863871070304"/>
    <n v="9.7311361289297044E-2"/>
  </r>
  <r>
    <n v="2017"/>
    <n v="23005"/>
    <x v="2"/>
    <n v="53"/>
    <x v="8"/>
    <n v="3"/>
    <x v="2"/>
    <n v="4227.3127622218099"/>
    <n v="3815.9624135704698"/>
    <n v="411.35034865133503"/>
    <n v="0.90269223693892464"/>
    <n v="9.7307763061074207E-2"/>
  </r>
  <r>
    <n v="2017"/>
    <n v="23005"/>
    <x v="2"/>
    <n v="53"/>
    <x v="8"/>
    <n v="4"/>
    <x v="3"/>
    <n v="2884.3396938308802"/>
    <n v="2603.66651452322"/>
    <n v="280.67317930766501"/>
    <n v="0.90269066438049128"/>
    <n v="9.7309335619510412E-2"/>
  </r>
  <r>
    <n v="2017"/>
    <n v="23005"/>
    <x v="2"/>
    <n v="53"/>
    <x v="8"/>
    <n v="5"/>
    <x v="4"/>
    <n v="6298.0887401341097"/>
    <n v="5685.2354892863304"/>
    <n v="612.85325084778503"/>
    <n v="0.90269218549709906"/>
    <n v="9.7307814502901893E-2"/>
  </r>
  <r>
    <n v="2017"/>
    <n v="23005"/>
    <x v="2"/>
    <n v="54"/>
    <x v="9"/>
    <n v="1"/>
    <x v="0"/>
    <n v="2747.0869791867599"/>
    <n v="2479.7745762856798"/>
    <n v="267.31240290107598"/>
    <n v="0.9026924138455148"/>
    <n v="9.7307586154483691E-2"/>
  </r>
  <r>
    <n v="2017"/>
    <n v="23005"/>
    <x v="2"/>
    <n v="54"/>
    <x v="9"/>
    <n v="2"/>
    <x v="1"/>
    <n v="7522.0695330872304"/>
    <n v="6790.11409721785"/>
    <n v="731.95543586938402"/>
    <n v="0.90269228001021029"/>
    <n v="9.7307719989790181E-2"/>
  </r>
  <r>
    <n v="2017"/>
    <n v="23005"/>
    <x v="2"/>
    <n v="54"/>
    <x v="9"/>
    <n v="3"/>
    <x v="2"/>
    <n v="20071.807300528701"/>
    <n v="18118.709989448402"/>
    <n v="1953.0973110801999"/>
    <n v="0.90269449672183466"/>
    <n v="9.7305503278160427E-2"/>
  </r>
  <r>
    <n v="2017"/>
    <n v="23005"/>
    <x v="2"/>
    <n v="54"/>
    <x v="9"/>
    <n v="4"/>
    <x v="3"/>
    <n v="14017.3541478836"/>
    <n v="12653.4037495714"/>
    <n v="1363.95039831228"/>
    <n v="0.9026955883455271"/>
    <n v="9.7304411654478673E-2"/>
  </r>
  <r>
    <n v="2017"/>
    <n v="23005"/>
    <x v="2"/>
    <n v="54"/>
    <x v="9"/>
    <n v="5"/>
    <x v="4"/>
    <n v="30077.853234954498"/>
    <n v="27151.093216760899"/>
    <n v="2926.7600181936"/>
    <n v="0.90269385267189506"/>
    <n v="9.7306147328104928E-2"/>
  </r>
  <r>
    <n v="2017"/>
    <n v="23005"/>
    <x v="2"/>
    <n v="61"/>
    <x v="10"/>
    <n v="1"/>
    <x v="0"/>
    <n v="10.7305594345752"/>
    <n v="9.6863473416755603"/>
    <n v="1.0442120928995999"/>
    <n v="0.90268800995267229"/>
    <n v="9.7311990047323937E-2"/>
  </r>
  <r>
    <n v="2017"/>
    <n v="23005"/>
    <x v="2"/>
    <n v="61"/>
    <x v="10"/>
    <n v="2"/>
    <x v="1"/>
    <n v="111.567488078295"/>
    <n v="100.710797597118"/>
    <n v="10.8566904811764"/>
    <n v="0.90268947819674783"/>
    <n v="9.7310521803246772E-2"/>
  </r>
  <r>
    <n v="2017"/>
    <n v="23005"/>
    <x v="2"/>
    <n v="61"/>
    <x v="10"/>
    <n v="3"/>
    <x v="2"/>
    <n v="47.137489332824998"/>
    <n v="42.5505954718274"/>
    <n v="4.5868938609975398"/>
    <n v="0.90269117159357415"/>
    <n v="9.7308828406424644E-2"/>
  </r>
  <r>
    <n v="2017"/>
    <n v="23005"/>
    <x v="2"/>
    <n v="61"/>
    <x v="10"/>
    <n v="4"/>
    <x v="3"/>
    <n v="128.644583348986"/>
    <n v="116.126013134101"/>
    <n v="12.5185702148856"/>
    <n v="0.90268871110628324"/>
    <n v="9.7311288893721412E-2"/>
  </r>
  <r>
    <n v="2017"/>
    <n v="23005"/>
    <x v="2"/>
    <n v="61"/>
    <x v="10"/>
    <n v="5"/>
    <x v="4"/>
    <n v="72.130927804565999"/>
    <n v="65.112033432161795"/>
    <n v="7.0188943724042501"/>
    <n v="0.90269230431332537"/>
    <n v="9.7307695686675244E-2"/>
  </r>
  <r>
    <n v="2017"/>
    <n v="23007"/>
    <x v="3"/>
    <n v="11"/>
    <x v="0"/>
    <n v="1"/>
    <x v="0"/>
    <n v="4746.2297422356396"/>
    <n v="4284.3883068818895"/>
    <n v="461.841435353755"/>
    <n v="0.90269298781642904"/>
    <n v="9.7307012183571961E-2"/>
  </r>
  <r>
    <n v="2017"/>
    <n v="23007"/>
    <x v="3"/>
    <n v="11"/>
    <x v="0"/>
    <n v="2"/>
    <x v="1"/>
    <n v="0"/>
    <n v="0"/>
    <n v="0"/>
    <e v="#DIV/0!"/>
    <e v="#DIV/0!"/>
  </r>
  <r>
    <n v="2017"/>
    <n v="23007"/>
    <x v="3"/>
    <n v="11"/>
    <x v="0"/>
    <n v="3"/>
    <x v="2"/>
    <n v="131197.67108467"/>
    <n v="118431.167790377"/>
    <n v="12766.503294292599"/>
    <n v="0.90269260735540058"/>
    <n v="9.7307392644596424E-2"/>
  </r>
  <r>
    <n v="2017"/>
    <n v="23007"/>
    <x v="3"/>
    <n v="11"/>
    <x v="0"/>
    <n v="4"/>
    <x v="3"/>
    <n v="0"/>
    <n v="0"/>
    <n v="0"/>
    <e v="#DIV/0!"/>
    <e v="#DIV/0!"/>
  </r>
  <r>
    <n v="2017"/>
    <n v="23007"/>
    <x v="3"/>
    <n v="11"/>
    <x v="0"/>
    <n v="5"/>
    <x v="4"/>
    <n v="0"/>
    <n v="0"/>
    <n v="0"/>
    <e v="#DIV/0!"/>
    <e v="#DIV/0!"/>
  </r>
  <r>
    <n v="2017"/>
    <n v="23007"/>
    <x v="3"/>
    <n v="21"/>
    <x v="1"/>
    <n v="1"/>
    <x v="0"/>
    <n v="227846.422503312"/>
    <n v="205675.52079323999"/>
    <n v="22170.901710071499"/>
    <n v="0.90269365888441921"/>
    <n v="9.7306341115578496E-2"/>
  </r>
  <r>
    <n v="2017"/>
    <n v="23007"/>
    <x v="3"/>
    <n v="21"/>
    <x v="1"/>
    <n v="2"/>
    <x v="1"/>
    <n v="0"/>
    <n v="0"/>
    <n v="0"/>
    <e v="#DIV/0!"/>
    <e v="#DIV/0!"/>
  </r>
  <r>
    <n v="2017"/>
    <n v="23007"/>
    <x v="3"/>
    <n v="21"/>
    <x v="1"/>
    <n v="3"/>
    <x v="2"/>
    <n v="2684782.1919271201"/>
    <n v="2423530.74658371"/>
    <n v="261251.44534341199"/>
    <n v="0.90269175424026282"/>
    <n v="9.7308245759737899E-2"/>
  </r>
  <r>
    <n v="2017"/>
    <n v="23007"/>
    <x v="3"/>
    <n v="21"/>
    <x v="1"/>
    <n v="4"/>
    <x v="3"/>
    <n v="0"/>
    <n v="0"/>
    <n v="0"/>
    <e v="#DIV/0!"/>
    <e v="#DIV/0!"/>
  </r>
  <r>
    <n v="2017"/>
    <n v="23007"/>
    <x v="3"/>
    <n v="21"/>
    <x v="1"/>
    <n v="5"/>
    <x v="4"/>
    <n v="0"/>
    <n v="0"/>
    <n v="0"/>
    <e v="#DIV/0!"/>
    <e v="#DIV/0!"/>
  </r>
  <r>
    <n v="2017"/>
    <n v="23007"/>
    <x v="3"/>
    <n v="31"/>
    <x v="2"/>
    <n v="1"/>
    <x v="0"/>
    <n v="571563.55529418704"/>
    <n v="515945.61169830197"/>
    <n v="55617.943595885299"/>
    <n v="0.90269158507270786"/>
    <n v="9.73084149272926E-2"/>
  </r>
  <r>
    <n v="2017"/>
    <n v="23007"/>
    <x v="3"/>
    <n v="31"/>
    <x v="2"/>
    <n v="2"/>
    <x v="1"/>
    <n v="0"/>
    <n v="0"/>
    <n v="0"/>
    <e v="#DIV/0!"/>
    <e v="#DIV/0!"/>
  </r>
  <r>
    <n v="2017"/>
    <n v="23007"/>
    <x v="3"/>
    <n v="31"/>
    <x v="2"/>
    <n v="3"/>
    <x v="2"/>
    <n v="8157887.0615535704"/>
    <n v="7364061.9682593001"/>
    <n v="793825.09329426999"/>
    <n v="0.9026923163676287"/>
    <n v="9.73076836323713E-2"/>
  </r>
  <r>
    <n v="2017"/>
    <n v="23007"/>
    <x v="3"/>
    <n v="31"/>
    <x v="2"/>
    <n v="4"/>
    <x v="3"/>
    <n v="0"/>
    <n v="0"/>
    <n v="0"/>
    <e v="#DIV/0!"/>
    <e v="#DIV/0!"/>
  </r>
  <r>
    <n v="2017"/>
    <n v="23007"/>
    <x v="3"/>
    <n v="31"/>
    <x v="2"/>
    <n v="5"/>
    <x v="4"/>
    <n v="0"/>
    <n v="0"/>
    <n v="0"/>
    <e v="#DIV/0!"/>
    <e v="#DIV/0!"/>
  </r>
  <r>
    <n v="2017"/>
    <n v="23007"/>
    <x v="3"/>
    <n v="32"/>
    <x v="3"/>
    <n v="1"/>
    <x v="0"/>
    <n v="78736.820918092999"/>
    <n v="71075.142922828498"/>
    <n v="7661.6779952645002"/>
    <n v="0.90269256612183191"/>
    <n v="9.7307433878168134E-2"/>
  </r>
  <r>
    <n v="2017"/>
    <n v="23007"/>
    <x v="3"/>
    <n v="32"/>
    <x v="3"/>
    <n v="2"/>
    <x v="1"/>
    <n v="0"/>
    <n v="0"/>
    <n v="0"/>
    <e v="#DIV/0!"/>
    <e v="#DIV/0!"/>
  </r>
  <r>
    <n v="2017"/>
    <n v="23007"/>
    <x v="3"/>
    <n v="32"/>
    <x v="3"/>
    <n v="3"/>
    <x v="2"/>
    <n v="1015010.51961552"/>
    <n v="916238.22864594101"/>
    <n v="98772.290969574096"/>
    <n v="0.90268840661179217"/>
    <n v="9.7311593388202972E-2"/>
  </r>
  <r>
    <n v="2017"/>
    <n v="23007"/>
    <x v="3"/>
    <n v="32"/>
    <x v="3"/>
    <n v="4"/>
    <x v="3"/>
    <n v="0"/>
    <n v="0"/>
    <n v="0"/>
    <e v="#DIV/0!"/>
    <e v="#DIV/0!"/>
  </r>
  <r>
    <n v="2017"/>
    <n v="23007"/>
    <x v="3"/>
    <n v="32"/>
    <x v="3"/>
    <n v="5"/>
    <x v="4"/>
    <n v="0"/>
    <n v="0"/>
    <n v="0"/>
    <e v="#DIV/0!"/>
    <e v="#DIV/0!"/>
  </r>
  <r>
    <n v="2017"/>
    <n v="23007"/>
    <x v="3"/>
    <n v="42"/>
    <x v="4"/>
    <n v="1"/>
    <x v="0"/>
    <n v="4.8440011100322797"/>
    <n v="4.3726418737644801"/>
    <n v="0.47135923626779702"/>
    <n v="0.90269217005512647"/>
    <n v="9.7307829944872984E-2"/>
  </r>
  <r>
    <n v="2017"/>
    <n v="23007"/>
    <x v="3"/>
    <n v="42"/>
    <x v="4"/>
    <n v="2"/>
    <x v="1"/>
    <n v="0"/>
    <n v="0"/>
    <n v="0"/>
    <e v="#DIV/0!"/>
    <e v="#DIV/0!"/>
  </r>
  <r>
    <n v="2017"/>
    <n v="23007"/>
    <x v="3"/>
    <n v="42"/>
    <x v="4"/>
    <n v="3"/>
    <x v="2"/>
    <n v="820.72450709001805"/>
    <n v="740.860993245298"/>
    <n v="79.8635138447206"/>
    <n v="0.902691447428704"/>
    <n v="9.7308552571296711E-2"/>
  </r>
  <r>
    <n v="2017"/>
    <n v="23007"/>
    <x v="3"/>
    <n v="42"/>
    <x v="4"/>
    <n v="4"/>
    <x v="3"/>
    <n v="0"/>
    <n v="0"/>
    <n v="0"/>
    <e v="#DIV/0!"/>
    <e v="#DIV/0!"/>
  </r>
  <r>
    <n v="2017"/>
    <n v="23007"/>
    <x v="3"/>
    <n v="42"/>
    <x v="4"/>
    <n v="5"/>
    <x v="4"/>
    <n v="0"/>
    <n v="0"/>
    <n v="0"/>
    <e v="#DIV/0!"/>
    <e v="#DIV/0!"/>
  </r>
  <r>
    <n v="2017"/>
    <n v="23007"/>
    <x v="3"/>
    <n v="43"/>
    <x v="5"/>
    <n v="1"/>
    <x v="0"/>
    <n v="81.927294977481793"/>
    <n v="73.955047313501794"/>
    <n v="7.9722476639799904"/>
    <n v="0.90269118898443779"/>
    <n v="9.7308811015562158E-2"/>
  </r>
  <r>
    <n v="2017"/>
    <n v="23007"/>
    <x v="3"/>
    <n v="43"/>
    <x v="5"/>
    <n v="2"/>
    <x v="1"/>
    <n v="0"/>
    <n v="0"/>
    <n v="0"/>
    <e v="#DIV/0!"/>
    <e v="#DIV/0!"/>
  </r>
  <r>
    <n v="2017"/>
    <n v="23007"/>
    <x v="3"/>
    <n v="43"/>
    <x v="5"/>
    <n v="3"/>
    <x v="2"/>
    <n v="3015.05576164596"/>
    <n v="2721.6700218573401"/>
    <n v="293.38573978861899"/>
    <n v="0.90269309658523311"/>
    <n v="9.730690341476661E-2"/>
  </r>
  <r>
    <n v="2017"/>
    <n v="23007"/>
    <x v="3"/>
    <n v="43"/>
    <x v="5"/>
    <n v="4"/>
    <x v="3"/>
    <n v="0"/>
    <n v="0"/>
    <n v="0"/>
    <e v="#DIV/0!"/>
    <e v="#DIV/0!"/>
  </r>
  <r>
    <n v="2017"/>
    <n v="23007"/>
    <x v="3"/>
    <n v="43"/>
    <x v="5"/>
    <n v="5"/>
    <x v="4"/>
    <n v="0"/>
    <n v="0"/>
    <n v="0"/>
    <e v="#DIV/0!"/>
    <e v="#DIV/0!"/>
  </r>
  <r>
    <n v="2017"/>
    <n v="23007"/>
    <x v="3"/>
    <n v="51"/>
    <x v="6"/>
    <n v="1"/>
    <x v="0"/>
    <n v="27.7168164003001"/>
    <n v="25.019756617138398"/>
    <n v="2.69705978316173"/>
    <n v="0.90269229538452689"/>
    <n v="9.7307704615474083E-2"/>
  </r>
  <r>
    <n v="2017"/>
    <n v="23007"/>
    <x v="3"/>
    <n v="51"/>
    <x v="6"/>
    <n v="2"/>
    <x v="1"/>
    <n v="0"/>
    <n v="0"/>
    <n v="0"/>
    <e v="#DIV/0!"/>
    <e v="#DIV/0!"/>
  </r>
  <r>
    <n v="2017"/>
    <n v="23007"/>
    <x v="3"/>
    <n v="51"/>
    <x v="6"/>
    <n v="3"/>
    <x v="2"/>
    <n v="1956.2623598502901"/>
    <n v="1765.89749989697"/>
    <n v="190.36485995331299"/>
    <n v="0.90268950430151484"/>
    <n v="9.7310495698481533E-2"/>
  </r>
  <r>
    <n v="2017"/>
    <n v="23007"/>
    <x v="3"/>
    <n v="51"/>
    <x v="6"/>
    <n v="4"/>
    <x v="3"/>
    <n v="0"/>
    <n v="0"/>
    <n v="0"/>
    <e v="#DIV/0!"/>
    <e v="#DIV/0!"/>
  </r>
  <r>
    <n v="2017"/>
    <n v="23007"/>
    <x v="3"/>
    <n v="51"/>
    <x v="6"/>
    <n v="5"/>
    <x v="4"/>
    <n v="0"/>
    <n v="0"/>
    <n v="0"/>
    <e v="#DIV/0!"/>
    <e v="#DIV/0!"/>
  </r>
  <r>
    <n v="2017"/>
    <n v="23007"/>
    <x v="3"/>
    <n v="52"/>
    <x v="7"/>
    <n v="1"/>
    <x v="0"/>
    <n v="10502.831093433901"/>
    <n v="9480.8597322949208"/>
    <n v="1021.971361139"/>
    <n v="0.90269563015462662"/>
    <n v="9.7304369845375327E-2"/>
  </r>
  <r>
    <n v="2017"/>
    <n v="23007"/>
    <x v="3"/>
    <n v="52"/>
    <x v="7"/>
    <n v="2"/>
    <x v="1"/>
    <n v="0"/>
    <n v="0"/>
    <n v="0"/>
    <e v="#DIV/0!"/>
    <e v="#DIV/0!"/>
  </r>
  <r>
    <n v="2017"/>
    <n v="23007"/>
    <x v="3"/>
    <n v="52"/>
    <x v="7"/>
    <n v="3"/>
    <x v="2"/>
    <n v="486527.26239714702"/>
    <n v="439184.60961468797"/>
    <n v="47342.652782458797"/>
    <n v="0.90269270307855076"/>
    <n v="9.7307296921448766E-2"/>
  </r>
  <r>
    <n v="2017"/>
    <n v="23007"/>
    <x v="3"/>
    <n v="52"/>
    <x v="7"/>
    <n v="4"/>
    <x v="3"/>
    <n v="0"/>
    <n v="0"/>
    <n v="0"/>
    <e v="#DIV/0!"/>
    <e v="#DIV/0!"/>
  </r>
  <r>
    <n v="2017"/>
    <n v="23007"/>
    <x v="3"/>
    <n v="52"/>
    <x v="7"/>
    <n v="5"/>
    <x v="4"/>
    <n v="0"/>
    <n v="0"/>
    <n v="0"/>
    <e v="#DIV/0!"/>
    <e v="#DIV/0!"/>
  </r>
  <r>
    <n v="2017"/>
    <n v="23007"/>
    <x v="3"/>
    <n v="53"/>
    <x v="8"/>
    <n v="1"/>
    <x v="0"/>
    <n v="29.208943097755601"/>
    <n v="26.3667250617581"/>
    <n v="2.8422180359975"/>
    <n v="0.90269356797727152"/>
    <n v="9.7306432022728498E-2"/>
  </r>
  <r>
    <n v="2017"/>
    <n v="23007"/>
    <x v="3"/>
    <n v="53"/>
    <x v="8"/>
    <n v="2"/>
    <x v="1"/>
    <n v="0"/>
    <n v="0"/>
    <n v="0"/>
    <e v="#DIV/0!"/>
    <e v="#DIV/0!"/>
  </r>
  <r>
    <n v="2017"/>
    <n v="23007"/>
    <x v="3"/>
    <n v="53"/>
    <x v="8"/>
    <n v="3"/>
    <x v="2"/>
    <n v="1058.60784536955"/>
    <n v="955.59433010358998"/>
    <n v="103.013515265965"/>
    <n v="0.90268963552787673"/>
    <n v="9.7310364472127972E-2"/>
  </r>
  <r>
    <n v="2017"/>
    <n v="23007"/>
    <x v="3"/>
    <n v="53"/>
    <x v="8"/>
    <n v="4"/>
    <x v="3"/>
    <n v="0"/>
    <n v="0"/>
    <n v="0"/>
    <e v="#DIV/0!"/>
    <e v="#DIV/0!"/>
  </r>
  <r>
    <n v="2017"/>
    <n v="23007"/>
    <x v="3"/>
    <n v="53"/>
    <x v="8"/>
    <n v="5"/>
    <x v="4"/>
    <n v="0"/>
    <n v="0"/>
    <n v="0"/>
    <e v="#DIV/0!"/>
    <e v="#DIV/0!"/>
  </r>
  <r>
    <n v="2017"/>
    <n v="23007"/>
    <x v="3"/>
    <n v="54"/>
    <x v="9"/>
    <n v="1"/>
    <x v="0"/>
    <n v="670.37741283027196"/>
    <n v="605.14440538478902"/>
    <n v="65.233007445482599"/>
    <n v="0.90269211611698674"/>
    <n v="9.7307883883012744E-2"/>
  </r>
  <r>
    <n v="2017"/>
    <n v="23007"/>
    <x v="3"/>
    <n v="54"/>
    <x v="9"/>
    <n v="2"/>
    <x v="1"/>
    <n v="0"/>
    <n v="0"/>
    <n v="0"/>
    <e v="#DIV/0!"/>
    <e v="#DIV/0!"/>
  </r>
  <r>
    <n v="2017"/>
    <n v="23007"/>
    <x v="3"/>
    <n v="54"/>
    <x v="9"/>
    <n v="3"/>
    <x v="2"/>
    <n v="24642.4837948934"/>
    <n v="22244.499444171001"/>
    <n v="2397.98435072242"/>
    <n v="0.90268901581993422"/>
    <n v="9.7310984180066631E-2"/>
  </r>
  <r>
    <n v="2017"/>
    <n v="23007"/>
    <x v="3"/>
    <n v="54"/>
    <x v="9"/>
    <n v="4"/>
    <x v="3"/>
    <n v="0"/>
    <n v="0"/>
    <n v="0"/>
    <e v="#DIV/0!"/>
    <e v="#DIV/0!"/>
  </r>
  <r>
    <n v="2017"/>
    <n v="23007"/>
    <x v="3"/>
    <n v="54"/>
    <x v="9"/>
    <n v="5"/>
    <x v="4"/>
    <n v="0"/>
    <n v="0"/>
    <n v="0"/>
    <e v="#DIV/0!"/>
    <e v="#DIV/0!"/>
  </r>
  <r>
    <n v="2017"/>
    <n v="23007"/>
    <x v="3"/>
    <n v="61"/>
    <x v="10"/>
    <n v="1"/>
    <x v="0"/>
    <n v="5.5124934382608801"/>
    <n v="4.9760885967319997"/>
    <n v="0.53640484152888002"/>
    <n v="0.90269288344076304"/>
    <n v="9.7307116559236892E-2"/>
  </r>
  <r>
    <n v="2017"/>
    <n v="23007"/>
    <x v="3"/>
    <n v="61"/>
    <x v="10"/>
    <n v="2"/>
    <x v="1"/>
    <n v="0"/>
    <n v="0"/>
    <n v="0"/>
    <e v="#DIV/0!"/>
    <e v="#DIV/0!"/>
  </r>
  <r>
    <n v="2017"/>
    <n v="23007"/>
    <x v="3"/>
    <n v="61"/>
    <x v="10"/>
    <n v="3"/>
    <x v="2"/>
    <n v="356.50787461830799"/>
    <n v="321.81692322406201"/>
    <n v="34.690951394246198"/>
    <n v="0.902692327816356"/>
    <n v="9.7307672183644639E-2"/>
  </r>
  <r>
    <n v="2017"/>
    <n v="23007"/>
    <x v="3"/>
    <n v="61"/>
    <x v="10"/>
    <n v="4"/>
    <x v="3"/>
    <n v="0"/>
    <n v="0"/>
    <n v="0"/>
    <e v="#DIV/0!"/>
    <e v="#DIV/0!"/>
  </r>
  <r>
    <n v="2017"/>
    <n v="23007"/>
    <x v="3"/>
    <n v="61"/>
    <x v="10"/>
    <n v="5"/>
    <x v="4"/>
    <n v="0"/>
    <n v="0"/>
    <n v="0"/>
    <e v="#DIV/0!"/>
    <e v="#DIV/0!"/>
  </r>
  <r>
    <n v="2017"/>
    <n v="23009"/>
    <x v="4"/>
    <n v="11"/>
    <x v="0"/>
    <n v="1"/>
    <x v="0"/>
    <n v="6798.3994712384101"/>
    <n v="6136.8627502817999"/>
    <n v="661.53672095660602"/>
    <n v="0.90269228459502349"/>
    <n v="9.7307715404975931E-2"/>
  </r>
  <r>
    <n v="2017"/>
    <n v="23009"/>
    <x v="4"/>
    <n v="11"/>
    <x v="0"/>
    <n v="2"/>
    <x v="1"/>
    <n v="0"/>
    <n v="0"/>
    <n v="0"/>
    <e v="#DIV/0!"/>
    <e v="#DIV/0!"/>
  </r>
  <r>
    <n v="2017"/>
    <n v="23009"/>
    <x v="4"/>
    <n v="11"/>
    <x v="0"/>
    <n v="3"/>
    <x v="2"/>
    <n v="357520.00057893601"/>
    <n v="322730.561471525"/>
    <n v="34789.439107410799"/>
    <n v="0.90269232755908457"/>
    <n v="9.7307672440914872E-2"/>
  </r>
  <r>
    <n v="2017"/>
    <n v="23009"/>
    <x v="4"/>
    <n v="11"/>
    <x v="0"/>
    <n v="4"/>
    <x v="3"/>
    <n v="0"/>
    <n v="0"/>
    <n v="0"/>
    <e v="#DIV/0!"/>
    <e v="#DIV/0!"/>
  </r>
  <r>
    <n v="2017"/>
    <n v="23009"/>
    <x v="4"/>
    <n v="11"/>
    <x v="0"/>
    <n v="5"/>
    <x v="4"/>
    <n v="0"/>
    <n v="0"/>
    <n v="0"/>
    <e v="#DIV/0!"/>
    <e v="#DIV/0!"/>
  </r>
  <r>
    <n v="2017"/>
    <n v="23009"/>
    <x v="4"/>
    <n v="21"/>
    <x v="1"/>
    <n v="1"/>
    <x v="0"/>
    <n v="474968.78392677801"/>
    <n v="428750.66643754399"/>
    <n v="46218.117489234101"/>
    <n v="0.90269230515081789"/>
    <n v="9.7307694849182266E-2"/>
  </r>
  <r>
    <n v="2017"/>
    <n v="23009"/>
    <x v="4"/>
    <n v="21"/>
    <x v="1"/>
    <n v="2"/>
    <x v="1"/>
    <n v="0"/>
    <n v="0"/>
    <n v="0"/>
    <e v="#DIV/0!"/>
    <e v="#DIV/0!"/>
  </r>
  <r>
    <n v="2017"/>
    <n v="23009"/>
    <x v="4"/>
    <n v="21"/>
    <x v="1"/>
    <n v="3"/>
    <x v="2"/>
    <n v="7019591.1655505896"/>
    <n v="6336526.7257978497"/>
    <n v="683064.43975273997"/>
    <n v="0.90269170616303795"/>
    <n v="9.7308293836962087E-2"/>
  </r>
  <r>
    <n v="2017"/>
    <n v="23009"/>
    <x v="4"/>
    <n v="21"/>
    <x v="1"/>
    <n v="4"/>
    <x v="3"/>
    <n v="0"/>
    <n v="0"/>
    <n v="0"/>
    <e v="#DIV/0!"/>
    <e v="#DIV/0!"/>
  </r>
  <r>
    <n v="2017"/>
    <n v="23009"/>
    <x v="4"/>
    <n v="21"/>
    <x v="1"/>
    <n v="5"/>
    <x v="4"/>
    <n v="0"/>
    <n v="0"/>
    <n v="0"/>
    <e v="#DIV/0!"/>
    <e v="#DIV/0!"/>
  </r>
  <r>
    <n v="2017"/>
    <n v="23009"/>
    <x v="4"/>
    <n v="31"/>
    <x v="2"/>
    <n v="1"/>
    <x v="0"/>
    <n v="1053252.01216123"/>
    <n v="950766.95071096602"/>
    <n v="102485.06145026701"/>
    <n v="0.90269654340373029"/>
    <n v="9.7303456596272583E-2"/>
  </r>
  <r>
    <n v="2017"/>
    <n v="23009"/>
    <x v="4"/>
    <n v="31"/>
    <x v="2"/>
    <n v="2"/>
    <x v="1"/>
    <n v="0"/>
    <n v="0"/>
    <n v="0"/>
    <e v="#DIV/0!"/>
    <e v="#DIV/0!"/>
  </r>
  <r>
    <n v="2017"/>
    <n v="23009"/>
    <x v="4"/>
    <n v="31"/>
    <x v="2"/>
    <n v="3"/>
    <x v="2"/>
    <n v="19202981.507159799"/>
    <n v="17334341.834445599"/>
    <n v="1868639.6727141601"/>
    <n v="0.90269012798780857"/>
    <n v="9.7309872012189408E-2"/>
  </r>
  <r>
    <n v="2017"/>
    <n v="23009"/>
    <x v="4"/>
    <n v="31"/>
    <x v="2"/>
    <n v="4"/>
    <x v="3"/>
    <n v="0"/>
    <n v="0"/>
    <n v="0"/>
    <e v="#DIV/0!"/>
    <e v="#DIV/0!"/>
  </r>
  <r>
    <n v="2017"/>
    <n v="23009"/>
    <x v="4"/>
    <n v="31"/>
    <x v="2"/>
    <n v="5"/>
    <x v="4"/>
    <n v="0"/>
    <n v="0"/>
    <n v="0"/>
    <e v="#DIV/0!"/>
    <e v="#DIV/0!"/>
  </r>
  <r>
    <n v="2017"/>
    <n v="23009"/>
    <x v="4"/>
    <n v="32"/>
    <x v="3"/>
    <n v="1"/>
    <x v="0"/>
    <n v="93309.579186871197"/>
    <n v="84229.670771429504"/>
    <n v="9079.9084154416796"/>
    <n v="0.90269050086211033"/>
    <n v="9.7309499137889555E-2"/>
  </r>
  <r>
    <n v="2017"/>
    <n v="23009"/>
    <x v="4"/>
    <n v="32"/>
    <x v="3"/>
    <n v="2"/>
    <x v="1"/>
    <n v="0"/>
    <n v="0"/>
    <n v="0"/>
    <e v="#DIV/0!"/>
    <e v="#DIV/0!"/>
  </r>
  <r>
    <n v="2017"/>
    <n v="23009"/>
    <x v="4"/>
    <n v="32"/>
    <x v="3"/>
    <n v="3"/>
    <x v="2"/>
    <n v="1552609.6579859401"/>
    <n v="1401527.5513121299"/>
    <n v="151082.10667381101"/>
    <n v="0.90269150658910924"/>
    <n v="9.7308493410891275E-2"/>
  </r>
  <r>
    <n v="2017"/>
    <n v="23009"/>
    <x v="4"/>
    <n v="32"/>
    <x v="3"/>
    <n v="4"/>
    <x v="3"/>
    <n v="0"/>
    <n v="0"/>
    <n v="0"/>
    <e v="#DIV/0!"/>
    <e v="#DIV/0!"/>
  </r>
  <r>
    <n v="2017"/>
    <n v="23009"/>
    <x v="4"/>
    <n v="32"/>
    <x v="3"/>
    <n v="5"/>
    <x v="4"/>
    <n v="0"/>
    <n v="0"/>
    <n v="0"/>
    <e v="#DIV/0!"/>
    <e v="#DIV/0!"/>
  </r>
  <r>
    <n v="2017"/>
    <n v="23009"/>
    <x v="4"/>
    <n v="42"/>
    <x v="4"/>
    <n v="1"/>
    <x v="0"/>
    <n v="43.687911027515497"/>
    <n v="39.436692774689497"/>
    <n v="4.2512182528259599"/>
    <n v="0.9026911987128774"/>
    <n v="9.7308801287121729E-2"/>
  </r>
  <r>
    <n v="2017"/>
    <n v="23009"/>
    <x v="4"/>
    <n v="42"/>
    <x v="4"/>
    <n v="2"/>
    <x v="1"/>
    <n v="0"/>
    <n v="0"/>
    <n v="0"/>
    <e v="#DIV/0!"/>
    <e v="#DIV/0!"/>
  </r>
  <r>
    <n v="2017"/>
    <n v="23009"/>
    <x v="4"/>
    <n v="42"/>
    <x v="4"/>
    <n v="3"/>
    <x v="2"/>
    <n v="6741.6023360811796"/>
    <n v="6085.5920933098096"/>
    <n v="656.01024277137299"/>
    <n v="0.90269223693892608"/>
    <n v="9.7307763061074387E-2"/>
  </r>
  <r>
    <n v="2017"/>
    <n v="23009"/>
    <x v="4"/>
    <n v="42"/>
    <x v="4"/>
    <n v="4"/>
    <x v="3"/>
    <n v="0"/>
    <n v="0"/>
    <n v="0"/>
    <e v="#DIV/0!"/>
    <e v="#DIV/0!"/>
  </r>
  <r>
    <n v="2017"/>
    <n v="23009"/>
    <x v="4"/>
    <n v="42"/>
    <x v="4"/>
    <n v="5"/>
    <x v="4"/>
    <n v="0"/>
    <n v="0"/>
    <n v="0"/>
    <e v="#DIV/0!"/>
    <e v="#DIV/0!"/>
  </r>
  <r>
    <n v="2017"/>
    <n v="23009"/>
    <x v="4"/>
    <n v="43"/>
    <x v="5"/>
    <n v="1"/>
    <x v="0"/>
    <n v="175.403115853386"/>
    <n v="158.33480422611501"/>
    <n v="17.068311627271399"/>
    <n v="0.90269094397651495"/>
    <n v="9.7309056023487453E-2"/>
  </r>
  <r>
    <n v="2017"/>
    <n v="23009"/>
    <x v="4"/>
    <n v="43"/>
    <x v="5"/>
    <n v="2"/>
    <x v="1"/>
    <n v="0"/>
    <n v="0"/>
    <n v="0"/>
    <e v="#DIV/0!"/>
    <e v="#DIV/0!"/>
  </r>
  <r>
    <n v="2017"/>
    <n v="23009"/>
    <x v="4"/>
    <n v="43"/>
    <x v="5"/>
    <n v="3"/>
    <x v="2"/>
    <n v="5760.5739455937401"/>
    <n v="5200.02716291868"/>
    <n v="560.54678267506597"/>
    <n v="0.90269254626896644"/>
    <n v="9.7307453731034541E-2"/>
  </r>
  <r>
    <n v="2017"/>
    <n v="23009"/>
    <x v="4"/>
    <n v="43"/>
    <x v="5"/>
    <n v="4"/>
    <x v="3"/>
    <n v="0"/>
    <n v="0"/>
    <n v="0"/>
    <e v="#DIV/0!"/>
    <e v="#DIV/0!"/>
  </r>
  <r>
    <n v="2017"/>
    <n v="23009"/>
    <x v="4"/>
    <n v="43"/>
    <x v="5"/>
    <n v="5"/>
    <x v="4"/>
    <n v="0"/>
    <n v="0"/>
    <n v="0"/>
    <e v="#DIV/0!"/>
    <e v="#DIV/0!"/>
  </r>
  <r>
    <n v="2017"/>
    <n v="23009"/>
    <x v="4"/>
    <n v="51"/>
    <x v="6"/>
    <n v="1"/>
    <x v="0"/>
    <n v="48.027569771366998"/>
    <n v="43.354078753284199"/>
    <n v="4.67349101808274"/>
    <n v="0.90269149489906042"/>
    <n v="9.7308505100938386E-2"/>
  </r>
  <r>
    <n v="2017"/>
    <n v="23009"/>
    <x v="4"/>
    <n v="51"/>
    <x v="6"/>
    <n v="2"/>
    <x v="1"/>
    <n v="0"/>
    <n v="0"/>
    <n v="0"/>
    <e v="#DIV/0!"/>
    <e v="#DIV/0!"/>
  </r>
  <r>
    <n v="2017"/>
    <n v="23009"/>
    <x v="4"/>
    <n v="51"/>
    <x v="6"/>
    <n v="3"/>
    <x v="2"/>
    <n v="4564.7892950271098"/>
    <n v="4120.6056916163798"/>
    <n v="444.18360341073202"/>
    <n v="0.90269351448606305"/>
    <n v="9.7306485513937405E-2"/>
  </r>
  <r>
    <n v="2017"/>
    <n v="23009"/>
    <x v="4"/>
    <n v="51"/>
    <x v="6"/>
    <n v="4"/>
    <x v="3"/>
    <n v="0"/>
    <n v="0"/>
    <n v="0"/>
    <e v="#DIV/0!"/>
    <e v="#DIV/0!"/>
  </r>
  <r>
    <n v="2017"/>
    <n v="23009"/>
    <x v="4"/>
    <n v="51"/>
    <x v="6"/>
    <n v="5"/>
    <x v="4"/>
    <n v="0"/>
    <n v="0"/>
    <n v="0"/>
    <e v="#DIV/0!"/>
    <e v="#DIV/0!"/>
  </r>
  <r>
    <n v="2017"/>
    <n v="23009"/>
    <x v="4"/>
    <n v="52"/>
    <x v="7"/>
    <n v="1"/>
    <x v="0"/>
    <n v="20965.008460782599"/>
    <n v="18924.947145055401"/>
    <n v="2040.06131572719"/>
    <n v="0.90269208240276355"/>
    <n v="9.730791759723606E-2"/>
  </r>
  <r>
    <n v="2017"/>
    <n v="23009"/>
    <x v="4"/>
    <n v="52"/>
    <x v="7"/>
    <n v="2"/>
    <x v="1"/>
    <n v="0"/>
    <n v="0"/>
    <n v="0"/>
    <e v="#DIV/0!"/>
    <e v="#DIV/0!"/>
  </r>
  <r>
    <n v="2017"/>
    <n v="23009"/>
    <x v="4"/>
    <n v="52"/>
    <x v="7"/>
    <n v="3"/>
    <x v="2"/>
    <n v="1340948.81646966"/>
    <n v="1210465.3827003799"/>
    <n v="130483.43376928099"/>
    <n v="0.9026932033746029"/>
    <n v="9.7306796625397735E-2"/>
  </r>
  <r>
    <n v="2017"/>
    <n v="23009"/>
    <x v="4"/>
    <n v="52"/>
    <x v="7"/>
    <n v="4"/>
    <x v="3"/>
    <n v="0"/>
    <n v="0"/>
    <n v="0"/>
    <e v="#DIV/0!"/>
    <e v="#DIV/0!"/>
  </r>
  <r>
    <n v="2017"/>
    <n v="23009"/>
    <x v="4"/>
    <n v="52"/>
    <x v="7"/>
    <n v="5"/>
    <x v="4"/>
    <n v="0"/>
    <n v="0"/>
    <n v="0"/>
    <e v="#DIV/0!"/>
    <e v="#DIV/0!"/>
  </r>
  <r>
    <n v="2017"/>
    <n v="23009"/>
    <x v="4"/>
    <n v="53"/>
    <x v="8"/>
    <n v="1"/>
    <x v="0"/>
    <n v="23.189492634582301"/>
    <n v="20.933007378309199"/>
    <n v="2.2564852562730402"/>
    <n v="0.90269363405959024"/>
    <n v="9.7306365940407091E-2"/>
  </r>
  <r>
    <n v="2017"/>
    <n v="23009"/>
    <x v="4"/>
    <n v="53"/>
    <x v="8"/>
    <n v="2"/>
    <x v="1"/>
    <n v="0"/>
    <n v="0"/>
    <n v="0"/>
    <e v="#DIV/0!"/>
    <e v="#DIV/0!"/>
  </r>
  <r>
    <n v="2017"/>
    <n v="23009"/>
    <x v="4"/>
    <n v="53"/>
    <x v="8"/>
    <n v="3"/>
    <x v="2"/>
    <n v="1117.48827312907"/>
    <n v="1008.7522008314201"/>
    <n v="108.736072297649"/>
    <n v="0.90269600593375454"/>
    <n v="9.7303994066244653E-2"/>
  </r>
  <r>
    <n v="2017"/>
    <n v="23009"/>
    <x v="4"/>
    <n v="53"/>
    <x v="8"/>
    <n v="4"/>
    <x v="3"/>
    <n v="0"/>
    <n v="0"/>
    <n v="0"/>
    <e v="#DIV/0!"/>
    <e v="#DIV/0!"/>
  </r>
  <r>
    <n v="2017"/>
    <n v="23009"/>
    <x v="4"/>
    <n v="53"/>
    <x v="8"/>
    <n v="5"/>
    <x v="4"/>
    <n v="0"/>
    <n v="0"/>
    <n v="0"/>
    <e v="#DIV/0!"/>
    <e v="#DIV/0!"/>
  </r>
  <r>
    <n v="2017"/>
    <n v="23009"/>
    <x v="4"/>
    <n v="54"/>
    <x v="9"/>
    <n v="1"/>
    <x v="0"/>
    <n v="977.12327115601795"/>
    <n v="882.04159140490594"/>
    <n v="95.081679751111807"/>
    <n v="0.90269223693892531"/>
    <n v="9.7307763061074457E-2"/>
  </r>
  <r>
    <n v="2017"/>
    <n v="23009"/>
    <x v="4"/>
    <n v="54"/>
    <x v="9"/>
    <n v="2"/>
    <x v="1"/>
    <n v="0"/>
    <n v="0"/>
    <n v="0"/>
    <e v="#DIV/0!"/>
    <e v="#DIV/0!"/>
  </r>
  <r>
    <n v="2017"/>
    <n v="23009"/>
    <x v="4"/>
    <n v="54"/>
    <x v="9"/>
    <n v="3"/>
    <x v="2"/>
    <n v="44571.665678803598"/>
    <n v="40234.506315248997"/>
    <n v="4337.1593635546096"/>
    <n v="0.9026924550047235"/>
    <n v="9.7307544995276662E-2"/>
  </r>
  <r>
    <n v="2017"/>
    <n v="23009"/>
    <x v="4"/>
    <n v="54"/>
    <x v="9"/>
    <n v="4"/>
    <x v="3"/>
    <n v="0"/>
    <n v="0"/>
    <n v="0"/>
    <e v="#DIV/0!"/>
    <e v="#DIV/0!"/>
  </r>
  <r>
    <n v="2017"/>
    <n v="23009"/>
    <x v="4"/>
    <n v="54"/>
    <x v="9"/>
    <n v="5"/>
    <x v="4"/>
    <n v="0"/>
    <n v="0"/>
    <n v="0"/>
    <e v="#DIV/0!"/>
    <e v="#DIV/0!"/>
  </r>
  <r>
    <n v="2017"/>
    <n v="23009"/>
    <x v="4"/>
    <n v="61"/>
    <x v="10"/>
    <n v="1"/>
    <x v="0"/>
    <n v="8.7837351493077307"/>
    <n v="7.9290030509037797"/>
    <n v="0.85473209840394804"/>
    <n v="0.90269149924547587"/>
    <n v="9.7308500754523741E-2"/>
  </r>
  <r>
    <n v="2017"/>
    <n v="23009"/>
    <x v="4"/>
    <n v="61"/>
    <x v="10"/>
    <n v="2"/>
    <x v="1"/>
    <n v="0"/>
    <n v="0"/>
    <n v="0"/>
    <e v="#DIV/0!"/>
    <e v="#DIV/0!"/>
  </r>
  <r>
    <n v="2017"/>
    <n v="23009"/>
    <x v="4"/>
    <n v="61"/>
    <x v="10"/>
    <n v="3"/>
    <x v="2"/>
    <n v="358.10281644459798"/>
    <n v="323.25703741199601"/>
    <n v="34.845779032601598"/>
    <n v="0.90269336784735132"/>
    <n v="9.7306632152647649E-2"/>
  </r>
  <r>
    <n v="2017"/>
    <n v="23009"/>
    <x v="4"/>
    <n v="61"/>
    <x v="10"/>
    <n v="4"/>
    <x v="3"/>
    <n v="0"/>
    <n v="0"/>
    <n v="0"/>
    <e v="#DIV/0!"/>
    <e v="#DIV/0!"/>
  </r>
  <r>
    <n v="2017"/>
    <n v="23009"/>
    <x v="4"/>
    <n v="61"/>
    <x v="10"/>
    <n v="5"/>
    <x v="4"/>
    <n v="0"/>
    <n v="0"/>
    <n v="0"/>
    <e v="#DIV/0!"/>
    <e v="#DIV/0!"/>
  </r>
  <r>
    <n v="2017"/>
    <n v="23011"/>
    <x v="5"/>
    <n v="11"/>
    <x v="0"/>
    <n v="1"/>
    <x v="0"/>
    <n v="15441.3310306568"/>
    <n v="13938.7340110067"/>
    <n v="1502.59701965012"/>
    <n v="0.90268992895321754"/>
    <n v="9.7310071046783769E-2"/>
  </r>
  <r>
    <n v="2017"/>
    <n v="23011"/>
    <x v="5"/>
    <n v="11"/>
    <x v="0"/>
    <n v="2"/>
    <x v="1"/>
    <n v="85381.259161954004"/>
    <n v="77073.242814462006"/>
    <n v="8308.0163474919791"/>
    <n v="0.90269508286668532"/>
    <n v="9.7304917133314447E-2"/>
  </r>
  <r>
    <n v="2017"/>
    <n v="23011"/>
    <x v="5"/>
    <n v="11"/>
    <x v="0"/>
    <n v="3"/>
    <x v="2"/>
    <n v="546149.07242282503"/>
    <n v="493005.03006452997"/>
    <n v="53144.042358294799"/>
    <n v="0.90269315642606951"/>
    <n v="9.7306843573929991E-2"/>
  </r>
  <r>
    <n v="2017"/>
    <n v="23011"/>
    <x v="5"/>
    <n v="11"/>
    <x v="0"/>
    <n v="4"/>
    <x v="3"/>
    <n v="14436.7960147338"/>
    <n v="13031.980448919099"/>
    <n v="1404.81556581472"/>
    <n v="0.90269201252265496"/>
    <n v="9.7307987477346328E-2"/>
  </r>
  <r>
    <n v="2017"/>
    <n v="23011"/>
    <x v="5"/>
    <n v="11"/>
    <x v="0"/>
    <n v="5"/>
    <x v="4"/>
    <n v="209862.63105955801"/>
    <n v="189441.43267807999"/>
    <n v="20421.198381478302"/>
    <n v="0.90269254569822588"/>
    <n v="9.730745430177544E-2"/>
  </r>
  <r>
    <n v="2017"/>
    <n v="23011"/>
    <x v="5"/>
    <n v="21"/>
    <x v="1"/>
    <n v="1"/>
    <x v="0"/>
    <n v="1149994.3852312299"/>
    <n v="1038089.06016042"/>
    <n v="111905.325070812"/>
    <n v="0.90269054657313907"/>
    <n v="9.730945342686273E-2"/>
  </r>
  <r>
    <n v="2017"/>
    <n v="23011"/>
    <x v="5"/>
    <n v="21"/>
    <x v="1"/>
    <n v="2"/>
    <x v="1"/>
    <n v="4151875.64062302"/>
    <n v="3747868.8253929699"/>
    <n v="404006.81523004401"/>
    <n v="0.90269293924000438"/>
    <n v="9.7307060759994193E-2"/>
  </r>
  <r>
    <n v="2017"/>
    <n v="23011"/>
    <x v="5"/>
    <n v="21"/>
    <x v="1"/>
    <n v="3"/>
    <x v="2"/>
    <n v="7555149.1832337501"/>
    <n v="6819977.4324873202"/>
    <n v="735171.75074643095"/>
    <n v="0.90269262288322383"/>
    <n v="9.7307377116776297E-2"/>
  </r>
  <r>
    <n v="2017"/>
    <n v="23011"/>
    <x v="5"/>
    <n v="21"/>
    <x v="1"/>
    <n v="4"/>
    <x v="3"/>
    <n v="838211.51337476401"/>
    <n v="756647.17182956496"/>
    <n v="81564.341545198695"/>
    <n v="0.90269241087275343"/>
    <n v="9.7307589127246116E-2"/>
  </r>
  <r>
    <n v="2017"/>
    <n v="23011"/>
    <x v="5"/>
    <n v="21"/>
    <x v="1"/>
    <n v="5"/>
    <x v="4"/>
    <n v="4658360.34008714"/>
    <n v="4205068.63172758"/>
    <n v="453291.70835955802"/>
    <n v="0.9026928628816463"/>
    <n v="9.7307137118353246E-2"/>
  </r>
  <r>
    <n v="2017"/>
    <n v="23011"/>
    <x v="5"/>
    <n v="31"/>
    <x v="2"/>
    <n v="1"/>
    <x v="0"/>
    <n v="1943526.44151239"/>
    <n v="1754404.1251350001"/>
    <n v="189122.316377382"/>
    <n v="0.90269115339114137"/>
    <n v="9.7308846608854499E-2"/>
  </r>
  <r>
    <n v="2017"/>
    <n v="23011"/>
    <x v="5"/>
    <n v="31"/>
    <x v="2"/>
    <n v="2"/>
    <x v="1"/>
    <n v="8890683.1258140597"/>
    <n v="8025542.5391263999"/>
    <n v="865140.58668765996"/>
    <n v="0.90269132591445889"/>
    <n v="9.7308674085541086E-2"/>
  </r>
  <r>
    <n v="2017"/>
    <n v="23011"/>
    <x v="5"/>
    <n v="31"/>
    <x v="2"/>
    <n v="3"/>
    <x v="2"/>
    <n v="15704736.811910201"/>
    <n v="14176539.143502399"/>
    <n v="1528197.6684077999"/>
    <n v="0.90269192749229377"/>
    <n v="9.7308072507706164E-2"/>
  </r>
  <r>
    <n v="2017"/>
    <n v="23011"/>
    <x v="5"/>
    <n v="31"/>
    <x v="2"/>
    <n v="4"/>
    <x v="3"/>
    <n v="1974134.8174383701"/>
    <n v="1782031.9625649401"/>
    <n v="192102.854873434"/>
    <n v="0.90269010344354195"/>
    <n v="9.7309896556460079E-2"/>
  </r>
  <r>
    <n v="2017"/>
    <n v="23011"/>
    <x v="5"/>
    <n v="31"/>
    <x v="2"/>
    <n v="5"/>
    <x v="4"/>
    <n v="8443323.4512166008"/>
    <n v="7621686.8950062497"/>
    <n v="821636.55621035094"/>
    <n v="0.90268801604515558"/>
    <n v="9.7311983954844361E-2"/>
  </r>
  <r>
    <n v="2017"/>
    <n v="23011"/>
    <x v="5"/>
    <n v="32"/>
    <x v="3"/>
    <n v="1"/>
    <x v="0"/>
    <n v="273530.41461284499"/>
    <n v="246913.97622881801"/>
    <n v="26616.438384027701"/>
    <n v="0.90269294761352259"/>
    <n v="9.7307052386479992E-2"/>
  </r>
  <r>
    <n v="2017"/>
    <n v="23011"/>
    <x v="5"/>
    <n v="32"/>
    <x v="3"/>
    <n v="2"/>
    <x v="1"/>
    <n v="1149682.3130600399"/>
    <n v="1037805.57311555"/>
    <n v="111876.739944487"/>
    <n v="0.90268899619172682"/>
    <n v="9.7311003808270694E-2"/>
  </r>
  <r>
    <n v="2017"/>
    <n v="23011"/>
    <x v="5"/>
    <n v="32"/>
    <x v="3"/>
    <n v="3"/>
    <x v="2"/>
    <n v="2048703.19758762"/>
    <n v="1849347.9862765099"/>
    <n v="199355.21131111201"/>
    <n v="0.90269199972653236"/>
    <n v="9.7308000273468545E-2"/>
  </r>
  <r>
    <n v="2017"/>
    <n v="23011"/>
    <x v="5"/>
    <n v="32"/>
    <x v="3"/>
    <n v="4"/>
    <x v="3"/>
    <n v="253666.59919722599"/>
    <n v="228983.01565937101"/>
    <n v="24683.583537854702"/>
    <n v="0.90269281168285198"/>
    <n v="9.7307188317146923E-2"/>
  </r>
  <r>
    <n v="2017"/>
    <n v="23011"/>
    <x v="5"/>
    <n v="32"/>
    <x v="3"/>
    <n v="5"/>
    <x v="4"/>
    <n v="1106675.39411637"/>
    <n v="998992.14685808204"/>
    <n v="107683.247258284"/>
    <n v="0.90269662826987485"/>
    <n v="9.7303371730121616E-2"/>
  </r>
  <r>
    <n v="2017"/>
    <n v="23011"/>
    <x v="5"/>
    <n v="42"/>
    <x v="4"/>
    <n v="1"/>
    <x v="0"/>
    <n v="19.011099293790799"/>
    <n v="17.161171748179999"/>
    <n v="1.84992754561075"/>
    <n v="0.9026922369389232"/>
    <n v="9.7307763061074193E-2"/>
  </r>
  <r>
    <n v="2017"/>
    <n v="23011"/>
    <x v="5"/>
    <n v="42"/>
    <x v="4"/>
    <n v="2"/>
    <x v="1"/>
    <n v="1858.61750779873"/>
    <n v="1677.75732783232"/>
    <n v="180.860179966402"/>
    <n v="0.90269101673285468"/>
    <n v="9.7308983267141047E-2"/>
  </r>
  <r>
    <n v="2017"/>
    <n v="23011"/>
    <x v="5"/>
    <n v="42"/>
    <x v="4"/>
    <n v="3"/>
    <x v="2"/>
    <n v="1981.3546492908499"/>
    <n v="1788.55216459692"/>
    <n v="192.80248469392799"/>
    <n v="0.90269158287087259"/>
    <n v="9.7308417129126412E-2"/>
  </r>
  <r>
    <n v="2017"/>
    <n v="23011"/>
    <x v="5"/>
    <n v="42"/>
    <x v="4"/>
    <n v="4"/>
    <x v="3"/>
    <n v="285.86823007289701"/>
    <n v="258.050967277236"/>
    <n v="27.817262795661001"/>
    <n v="0.90269201027141932"/>
    <n v="9.7307989728580679E-2"/>
  </r>
  <r>
    <n v="2017"/>
    <n v="23011"/>
    <x v="5"/>
    <n v="42"/>
    <x v="4"/>
    <n v="5"/>
    <x v="4"/>
    <n v="850.30388828936395"/>
    <n v="767.56628283492705"/>
    <n v="82.737605454436107"/>
    <n v="0.90269642819005813"/>
    <n v="9.7303571809940925E-2"/>
  </r>
  <r>
    <n v="2017"/>
    <n v="23011"/>
    <x v="5"/>
    <n v="43"/>
    <x v="5"/>
    <n v="1"/>
    <x v="0"/>
    <n v="232.18591255950301"/>
    <n v="209.592501790342"/>
    <n v="22.593410769160901"/>
    <n v="0.90269258578135769"/>
    <n v="9.730741421864178E-2"/>
  </r>
  <r>
    <n v="2017"/>
    <n v="23011"/>
    <x v="5"/>
    <n v="43"/>
    <x v="5"/>
    <n v="2"/>
    <x v="1"/>
    <n v="4773.7511339817102"/>
    <n v="4309.2298716422501"/>
    <n v="464.52126233945899"/>
    <n v="0.90269261021321612"/>
    <n v="9.7307389786783702E-2"/>
  </r>
  <r>
    <n v="2017"/>
    <n v="23011"/>
    <x v="5"/>
    <n v="43"/>
    <x v="5"/>
    <n v="3"/>
    <x v="2"/>
    <n v="4994.5464122926496"/>
    <n v="4508.5374634447498"/>
    <n v="486.00894884789699"/>
    <n v="0.90269207476944702"/>
    <n v="9.7307925230552414E-2"/>
  </r>
  <r>
    <n v="2017"/>
    <n v="23011"/>
    <x v="5"/>
    <n v="43"/>
    <x v="5"/>
    <n v="4"/>
    <x v="3"/>
    <n v="774.94858020572804"/>
    <n v="699.53992158521498"/>
    <n v="75.408658620512298"/>
    <n v="0.90269204880600717"/>
    <n v="9.7307951193991896E-2"/>
  </r>
  <r>
    <n v="2017"/>
    <n v="23011"/>
    <x v="5"/>
    <n v="43"/>
    <x v="5"/>
    <n v="5"/>
    <x v="4"/>
    <n v="2201.6944709195"/>
    <n v="1987.4547749067499"/>
    <n v="214.239696012753"/>
    <n v="0.90269326700753505"/>
    <n v="9.7306732992466241E-2"/>
  </r>
  <r>
    <n v="2017"/>
    <n v="23011"/>
    <x v="5"/>
    <n v="51"/>
    <x v="6"/>
    <n v="1"/>
    <x v="0"/>
    <n v="95.508422836334901"/>
    <n v="86.214890048496699"/>
    <n v="9.2935327878381901"/>
    <n v="0.90269410265769146"/>
    <n v="9.7305897342308434E-2"/>
  </r>
  <r>
    <n v="2017"/>
    <n v="23011"/>
    <x v="5"/>
    <n v="51"/>
    <x v="6"/>
    <n v="2"/>
    <x v="1"/>
    <n v="1225.0856971268099"/>
    <n v="1105.8748624034899"/>
    <n v="119.21083472331701"/>
    <n v="0.90269184025011084"/>
    <n v="9.7308159749886755E-2"/>
  </r>
  <r>
    <n v="2017"/>
    <n v="23011"/>
    <x v="5"/>
    <n v="51"/>
    <x v="6"/>
    <n v="3"/>
    <x v="2"/>
    <n v="2528.2990840310699"/>
    <n v="2282.2732019404898"/>
    <n v="246.025882090576"/>
    <n v="0.90269114771883663"/>
    <n v="9.7308852281161776E-2"/>
  </r>
  <r>
    <n v="2017"/>
    <n v="23011"/>
    <x v="5"/>
    <n v="51"/>
    <x v="6"/>
    <n v="4"/>
    <x v="3"/>
    <n v="249.29252817071301"/>
    <n v="225.034446105841"/>
    <n v="24.258082064872202"/>
    <n v="0.90269230191985406"/>
    <n v="9.7307698080146679E-2"/>
  </r>
  <r>
    <n v="2017"/>
    <n v="23011"/>
    <x v="5"/>
    <n v="51"/>
    <x v="6"/>
    <n v="5"/>
    <x v="4"/>
    <n v="1354.11488834083"/>
    <n v="1222.3475396953099"/>
    <n v="131.76734864551599"/>
    <n v="0.90269116027003293"/>
    <n v="9.7308839729964056E-2"/>
  </r>
  <r>
    <n v="2017"/>
    <n v="23011"/>
    <x v="5"/>
    <n v="52"/>
    <x v="7"/>
    <n v="1"/>
    <x v="0"/>
    <n v="41630.765012539603"/>
    <n v="37579.771634500103"/>
    <n v="4050.9933780395299"/>
    <n v="0.90269231476242873"/>
    <n v="9.7307685237572022E-2"/>
  </r>
  <r>
    <n v="2017"/>
    <n v="23011"/>
    <x v="5"/>
    <n v="52"/>
    <x v="7"/>
    <n v="2"/>
    <x v="1"/>
    <n v="344402.84812920098"/>
    <n v="310890.52255183202"/>
    <n v="33512.325577368902"/>
    <n v="0.9026944005852211"/>
    <n v="9.7305599414778718E-2"/>
  </r>
  <r>
    <n v="2017"/>
    <n v="23011"/>
    <x v="5"/>
    <n v="52"/>
    <x v="7"/>
    <n v="3"/>
    <x v="2"/>
    <n v="773082.89468497096"/>
    <n v="697856.00853869505"/>
    <n v="75226.886146275996"/>
    <n v="0.90269234170944801"/>
    <n v="9.730765829055206E-2"/>
  </r>
  <r>
    <n v="2017"/>
    <n v="23011"/>
    <x v="5"/>
    <n v="52"/>
    <x v="7"/>
    <n v="4"/>
    <x v="3"/>
    <n v="77551.621418198003"/>
    <n v="70005.262815493494"/>
    <n v="7546.3586027044503"/>
    <n v="0.90269244582249697"/>
    <n v="9.7307554177502309E-2"/>
  </r>
  <r>
    <n v="2017"/>
    <n v="23011"/>
    <x v="5"/>
    <n v="52"/>
    <x v="7"/>
    <n v="5"/>
    <x v="4"/>
    <n v="407389.13353566499"/>
    <n v="367747.49423371197"/>
    <n v="39641.639301953699"/>
    <n v="0.9026934298470124"/>
    <n v="9.7306570152989269E-2"/>
  </r>
  <r>
    <n v="2017"/>
    <n v="23011"/>
    <x v="5"/>
    <n v="53"/>
    <x v="8"/>
    <n v="1"/>
    <x v="0"/>
    <n v="244.06489758407099"/>
    <n v="220.31479179026701"/>
    <n v="23.750105793803499"/>
    <n v="0.90268938291044909"/>
    <n v="9.7310617089548898E-2"/>
  </r>
  <r>
    <n v="2017"/>
    <n v="23011"/>
    <x v="5"/>
    <n v="53"/>
    <x v="8"/>
    <n v="2"/>
    <x v="1"/>
    <n v="1321.6256450046801"/>
    <n v="1193.02687962602"/>
    <n v="128.59876537865699"/>
    <n v="0.90269652691386393"/>
    <n v="9.7303473086133713E-2"/>
  </r>
  <r>
    <n v="2017"/>
    <n v="23011"/>
    <x v="5"/>
    <n v="53"/>
    <x v="8"/>
    <n v="3"/>
    <x v="2"/>
    <n v="2979.7831719180799"/>
    <n v="2689.8303769036402"/>
    <n v="289.952795014439"/>
    <n v="0.90269332421667525"/>
    <n v="9.7306675783324539E-2"/>
  </r>
  <r>
    <n v="2017"/>
    <n v="23011"/>
    <x v="5"/>
    <n v="53"/>
    <x v="8"/>
    <n v="4"/>
    <x v="3"/>
    <n v="303.24221562537298"/>
    <n v="273.734280562366"/>
    <n v="29.507935063006901"/>
    <n v="0.90269186299752791"/>
    <n v="9.7308137002471845E-2"/>
  </r>
  <r>
    <n v="2017"/>
    <n v="23011"/>
    <x v="5"/>
    <n v="53"/>
    <x v="8"/>
    <n v="5"/>
    <x v="4"/>
    <n v="1525.56059168816"/>
    <n v="1377.1152669339899"/>
    <n v="148.44532475416801"/>
    <n v="0.90269457302256151"/>
    <n v="9.7305426977437118E-2"/>
  </r>
  <r>
    <n v="2017"/>
    <n v="23011"/>
    <x v="5"/>
    <n v="54"/>
    <x v="9"/>
    <n v="1"/>
    <x v="0"/>
    <n v="2200.2437570426"/>
    <n v="1986.1426348704999"/>
    <n v="214.101122172104"/>
    <n v="0.90269208968924497"/>
    <n v="9.7307910310756848E-2"/>
  </r>
  <r>
    <n v="2017"/>
    <n v="23011"/>
    <x v="5"/>
    <n v="54"/>
    <x v="9"/>
    <n v="2"/>
    <x v="1"/>
    <n v="13359.978336455901"/>
    <n v="12059.943870213099"/>
    <n v="1300.0344662428499"/>
    <n v="0.90269187318250765"/>
    <n v="9.7308126817495996E-2"/>
  </r>
  <r>
    <n v="2017"/>
    <n v="23011"/>
    <x v="5"/>
    <n v="54"/>
    <x v="9"/>
    <n v="3"/>
    <x v="2"/>
    <n v="26812.987917459599"/>
    <n v="24203.799905707299"/>
    <n v="2609.1880117522301"/>
    <n v="0.90268939740008258"/>
    <n v="9.7310602599914864E-2"/>
  </r>
  <r>
    <n v="2017"/>
    <n v="23011"/>
    <x v="5"/>
    <n v="54"/>
    <x v="9"/>
    <n v="4"/>
    <x v="3"/>
    <n v="2959.9961093878101"/>
    <n v="2671.9706930768998"/>
    <n v="288.02541631090401"/>
    <n v="0.90269398821254532"/>
    <n v="9.7306011787452573E-2"/>
  </r>
  <r>
    <n v="2017"/>
    <n v="23011"/>
    <x v="5"/>
    <n v="54"/>
    <x v="9"/>
    <n v="5"/>
    <x v="4"/>
    <n v="13808.6031685042"/>
    <n v="12464.925362882899"/>
    <n v="1343.67780562132"/>
    <n v="0.9026927061901473"/>
    <n v="9.7307293809854062E-2"/>
  </r>
  <r>
    <n v="2017"/>
    <n v="23011"/>
    <x v="5"/>
    <n v="61"/>
    <x v="10"/>
    <n v="1"/>
    <x v="0"/>
    <n v="13.145323288972801"/>
    <n v="11.866200724119899"/>
    <n v="1.2791225648529401"/>
    <n v="0.9026937157242898"/>
    <n v="9.7306284275713167E-2"/>
  </r>
  <r>
    <n v="2017"/>
    <n v="23011"/>
    <x v="5"/>
    <n v="61"/>
    <x v="10"/>
    <n v="2"/>
    <x v="1"/>
    <n v="634.69997271814498"/>
    <n v="572.93865716171899"/>
    <n v="61.761315556426098"/>
    <n v="0.90269210932540456"/>
    <n v="9.7307890674595651E-2"/>
  </r>
  <r>
    <n v="2017"/>
    <n v="23011"/>
    <x v="5"/>
    <n v="61"/>
    <x v="10"/>
    <n v="3"/>
    <x v="2"/>
    <n v="191.005037536462"/>
    <n v="172.41844061519899"/>
    <n v="18.586596921263901"/>
    <n v="0.90269054072610566"/>
    <n v="9.7309459273899016E-2"/>
  </r>
  <r>
    <n v="2017"/>
    <n v="23011"/>
    <x v="5"/>
    <n v="61"/>
    <x v="10"/>
    <n v="4"/>
    <x v="3"/>
    <n v="143.12304521576601"/>
    <n v="129.196385828525"/>
    <n v="13.926659387240999"/>
    <n v="0.90269450062185441"/>
    <n v="9.7305499378145421E-2"/>
  </r>
  <r>
    <n v="2017"/>
    <n v="23011"/>
    <x v="5"/>
    <n v="61"/>
    <x v="10"/>
    <n v="5"/>
    <x v="4"/>
    <n v="85.568502464670104"/>
    <n v="77.242282089502297"/>
    <n v="8.3262203751677593"/>
    <n v="0.90269526595249727"/>
    <n v="9.7304734047502187E-2"/>
  </r>
  <r>
    <n v="2017"/>
    <n v="23013"/>
    <x v="6"/>
    <n v="11"/>
    <x v="0"/>
    <n v="1"/>
    <x v="0"/>
    <n v="5097.7832602766803"/>
    <n v="4601.7318045379197"/>
    <n v="496.05145573875802"/>
    <n v="0.90269271359492098"/>
    <n v="9.7307286405078547E-2"/>
  </r>
  <r>
    <n v="2017"/>
    <n v="23013"/>
    <x v="6"/>
    <n v="11"/>
    <x v="0"/>
    <n v="2"/>
    <x v="1"/>
    <n v="0"/>
    <n v="0"/>
    <n v="0"/>
    <e v="#DIV/0!"/>
    <e v="#DIV/0!"/>
  </r>
  <r>
    <n v="2017"/>
    <n v="23013"/>
    <x v="6"/>
    <n v="11"/>
    <x v="0"/>
    <n v="3"/>
    <x v="2"/>
    <n v="123545.155384023"/>
    <n v="111523.80345140101"/>
    <n v="12021.351932622099"/>
    <n v="0.90269669502413685"/>
    <n v="9.7303304975864022E-2"/>
  </r>
  <r>
    <n v="2017"/>
    <n v="23013"/>
    <x v="6"/>
    <n v="11"/>
    <x v="0"/>
    <n v="4"/>
    <x v="3"/>
    <n v="0"/>
    <n v="0"/>
    <n v="0"/>
    <e v="#DIV/0!"/>
    <e v="#DIV/0!"/>
  </r>
  <r>
    <n v="2017"/>
    <n v="23013"/>
    <x v="6"/>
    <n v="11"/>
    <x v="0"/>
    <n v="5"/>
    <x v="4"/>
    <n v="27711.840114326998"/>
    <n v="25015.301820719"/>
    <n v="2696.53829360801"/>
    <n v="0.90269363988521678"/>
    <n v="9.7306360114783635E-2"/>
  </r>
  <r>
    <n v="2017"/>
    <n v="23013"/>
    <x v="6"/>
    <n v="21"/>
    <x v="1"/>
    <n v="1"/>
    <x v="0"/>
    <n v="344758.779092021"/>
    <n v="311211.26789402601"/>
    <n v="33547.511197995198"/>
    <n v="0.90269280078567427"/>
    <n v="9.730719921432629E-2"/>
  </r>
  <r>
    <n v="2017"/>
    <n v="23013"/>
    <x v="6"/>
    <n v="21"/>
    <x v="1"/>
    <n v="2"/>
    <x v="1"/>
    <n v="0"/>
    <n v="0"/>
    <n v="0"/>
    <e v="#DIV/0!"/>
    <e v="#DIV/0!"/>
  </r>
  <r>
    <n v="2017"/>
    <n v="23013"/>
    <x v="6"/>
    <n v="21"/>
    <x v="1"/>
    <n v="3"/>
    <x v="2"/>
    <n v="3051450.12431353"/>
    <n v="2754522.1205427102"/>
    <n v="296928.00377081899"/>
    <n v="0.90269282089687819"/>
    <n v="9.7307179103121491E-2"/>
  </r>
  <r>
    <n v="2017"/>
    <n v="23013"/>
    <x v="6"/>
    <n v="21"/>
    <x v="1"/>
    <n v="4"/>
    <x v="3"/>
    <n v="0"/>
    <n v="0"/>
    <n v="0"/>
    <e v="#DIV/0!"/>
    <e v="#DIV/0!"/>
  </r>
  <r>
    <n v="2017"/>
    <n v="23013"/>
    <x v="6"/>
    <n v="21"/>
    <x v="1"/>
    <n v="5"/>
    <x v="4"/>
    <n v="967002.01154973998"/>
    <n v="872905.20893027599"/>
    <n v="94096.802619464201"/>
    <n v="0.90269223693892608"/>
    <n v="9.7307763061074165E-2"/>
  </r>
  <r>
    <n v="2017"/>
    <n v="23013"/>
    <x v="6"/>
    <n v="31"/>
    <x v="2"/>
    <n v="1"/>
    <x v="0"/>
    <n v="722156.09009938501"/>
    <n v="651884.93937977799"/>
    <n v="70271.150719607103"/>
    <n v="0.90269257341589948"/>
    <n v="9.7307426584100687E-2"/>
  </r>
  <r>
    <n v="2017"/>
    <n v="23013"/>
    <x v="6"/>
    <n v="31"/>
    <x v="2"/>
    <n v="2"/>
    <x v="1"/>
    <n v="0"/>
    <n v="0"/>
    <n v="0"/>
    <e v="#DIV/0!"/>
    <e v="#DIV/0!"/>
  </r>
  <r>
    <n v="2017"/>
    <n v="23013"/>
    <x v="6"/>
    <n v="31"/>
    <x v="2"/>
    <n v="3"/>
    <x v="2"/>
    <n v="8227723.7528368803"/>
    <n v="7427093.2877784204"/>
    <n v="800630.46505846002"/>
    <n v="0.90269113437572501"/>
    <n v="9.7308865624275057E-2"/>
  </r>
  <r>
    <n v="2017"/>
    <n v="23013"/>
    <x v="6"/>
    <n v="31"/>
    <x v="2"/>
    <n v="4"/>
    <x v="3"/>
    <n v="0"/>
    <n v="0"/>
    <n v="0"/>
    <e v="#DIV/0!"/>
    <e v="#DIV/0!"/>
  </r>
  <r>
    <n v="2017"/>
    <n v="23013"/>
    <x v="6"/>
    <n v="31"/>
    <x v="2"/>
    <n v="5"/>
    <x v="4"/>
    <n v="2019697.3544326299"/>
    <n v="1823161.8829604799"/>
    <n v="196535.47147215001"/>
    <n v="0.90269063281148854"/>
    <n v="9.7309367188511478E-2"/>
  </r>
  <r>
    <n v="2017"/>
    <n v="23013"/>
    <x v="6"/>
    <n v="32"/>
    <x v="3"/>
    <n v="1"/>
    <x v="0"/>
    <n v="59442.5793868166"/>
    <n v="53658.346856475298"/>
    <n v="5784.2325303413099"/>
    <n v="0.90269210067919514"/>
    <n v="9.7307899320805025E-2"/>
  </r>
  <r>
    <n v="2017"/>
    <n v="23013"/>
    <x v="6"/>
    <n v="32"/>
    <x v="3"/>
    <n v="2"/>
    <x v="1"/>
    <n v="0"/>
    <n v="0"/>
    <n v="0"/>
    <e v="#DIV/0!"/>
    <e v="#DIV/0!"/>
  </r>
  <r>
    <n v="2017"/>
    <n v="23013"/>
    <x v="6"/>
    <n v="32"/>
    <x v="3"/>
    <n v="3"/>
    <x v="2"/>
    <n v="611706.15776928398"/>
    <n v="552182.54569940805"/>
    <n v="59523.612069876297"/>
    <n v="0.9026924752777683"/>
    <n v="9.7307524722232239E-2"/>
  </r>
  <r>
    <n v="2017"/>
    <n v="23013"/>
    <x v="6"/>
    <n v="32"/>
    <x v="3"/>
    <n v="4"/>
    <x v="3"/>
    <n v="0"/>
    <n v="0"/>
    <n v="0"/>
    <e v="#DIV/0!"/>
    <e v="#DIV/0!"/>
  </r>
  <r>
    <n v="2017"/>
    <n v="23013"/>
    <x v="6"/>
    <n v="32"/>
    <x v="3"/>
    <n v="5"/>
    <x v="4"/>
    <n v="150929.066687107"/>
    <n v="136242.25383799299"/>
    <n v="14686.812849113699"/>
    <n v="0.90269062698465208"/>
    <n v="9.7309373015345826E-2"/>
  </r>
  <r>
    <n v="2017"/>
    <n v="23013"/>
    <x v="6"/>
    <n v="42"/>
    <x v="4"/>
    <n v="1"/>
    <x v="0"/>
    <n v="2.7719515402861798"/>
    <n v="2.5022186506094402"/>
    <n v="0.26973288967673897"/>
    <n v="0.90269206161919691"/>
    <n v="9.7307938380802789E-2"/>
  </r>
  <r>
    <n v="2017"/>
    <n v="23013"/>
    <x v="6"/>
    <n v="42"/>
    <x v="4"/>
    <n v="2"/>
    <x v="1"/>
    <n v="0"/>
    <n v="0"/>
    <n v="0"/>
    <e v="#DIV/0!"/>
    <e v="#DIV/0!"/>
  </r>
  <r>
    <n v="2017"/>
    <n v="23013"/>
    <x v="6"/>
    <n v="42"/>
    <x v="4"/>
    <n v="3"/>
    <x v="2"/>
    <n v="333.54779720146797"/>
    <n v="301.091590355194"/>
    <n v="32.456206846274299"/>
    <n v="0.90269398533407219"/>
    <n v="9.7306014665928836E-2"/>
  </r>
  <r>
    <n v="2017"/>
    <n v="23013"/>
    <x v="6"/>
    <n v="42"/>
    <x v="4"/>
    <n v="4"/>
    <x v="3"/>
    <n v="0"/>
    <n v="0"/>
    <n v="0"/>
    <e v="#DIV/0!"/>
    <e v="#DIV/0!"/>
  </r>
  <r>
    <n v="2017"/>
    <n v="23013"/>
    <x v="6"/>
    <n v="42"/>
    <x v="4"/>
    <n v="5"/>
    <x v="4"/>
    <n v="44.003188264251001"/>
    <n v="39.721313767737897"/>
    <n v="4.2818744965131703"/>
    <n v="0.90269172154528221"/>
    <n v="9.7308278454719246E-2"/>
  </r>
  <r>
    <n v="2017"/>
    <n v="23013"/>
    <x v="6"/>
    <n v="43"/>
    <x v="5"/>
    <n v="1"/>
    <x v="0"/>
    <n v="82.490543074571093"/>
    <n v="74.463542075698001"/>
    <n v="8.0270009988731594"/>
    <n v="0.90269186382229638"/>
    <n v="9.7308136177704466E-2"/>
  </r>
  <r>
    <n v="2017"/>
    <n v="23013"/>
    <x v="6"/>
    <n v="43"/>
    <x v="5"/>
    <n v="2"/>
    <x v="1"/>
    <n v="0"/>
    <n v="0"/>
    <n v="0"/>
    <e v="#DIV/0!"/>
    <e v="#DIV/0!"/>
  </r>
  <r>
    <n v="2017"/>
    <n v="23013"/>
    <x v="6"/>
    <n v="43"/>
    <x v="5"/>
    <n v="3"/>
    <x v="2"/>
    <n v="1936.8126726402199"/>
    <n v="1748.3456020046599"/>
    <n v="188.467070635558"/>
    <n v="0.90269215330017127"/>
    <n v="9.7307846699827658E-2"/>
  </r>
  <r>
    <n v="2017"/>
    <n v="23013"/>
    <x v="6"/>
    <n v="43"/>
    <x v="5"/>
    <n v="4"/>
    <x v="3"/>
    <n v="0"/>
    <n v="0"/>
    <n v="0"/>
    <e v="#DIV/0!"/>
    <e v="#DIV/0!"/>
  </r>
  <r>
    <n v="2017"/>
    <n v="23013"/>
    <x v="6"/>
    <n v="43"/>
    <x v="5"/>
    <n v="5"/>
    <x v="4"/>
    <n v="263.29529083599698"/>
    <n v="237.67391849206399"/>
    <n v="25.621372343933299"/>
    <n v="0.90268959136116034"/>
    <n v="9.7310408638840787E-2"/>
  </r>
  <r>
    <n v="2017"/>
    <n v="23013"/>
    <x v="6"/>
    <n v="51"/>
    <x v="6"/>
    <n v="1"/>
    <x v="0"/>
    <n v="32.2078723190955"/>
    <n v="29.0737833513599"/>
    <n v="3.13408896773565"/>
    <n v="0.90269183457121904"/>
    <n v="9.7308165428782512E-2"/>
  </r>
  <r>
    <n v="2017"/>
    <n v="23013"/>
    <x v="6"/>
    <n v="51"/>
    <x v="6"/>
    <n v="2"/>
    <x v="1"/>
    <n v="0"/>
    <n v="0"/>
    <n v="0"/>
    <e v="#DIV/0!"/>
    <e v="#DIV/0!"/>
  </r>
  <r>
    <n v="2017"/>
    <n v="23013"/>
    <x v="6"/>
    <n v="51"/>
    <x v="6"/>
    <n v="3"/>
    <x v="2"/>
    <n v="1376.82024739091"/>
    <n v="1242.84770285426"/>
    <n v="133.97254453665499"/>
    <n v="0.90269423710863528"/>
    <n v="9.7305762891368344E-2"/>
  </r>
  <r>
    <n v="2017"/>
    <n v="23013"/>
    <x v="6"/>
    <n v="51"/>
    <x v="6"/>
    <n v="4"/>
    <x v="3"/>
    <n v="0"/>
    <n v="0"/>
    <n v="0"/>
    <e v="#DIV/0!"/>
    <e v="#DIV/0!"/>
  </r>
  <r>
    <n v="2017"/>
    <n v="23013"/>
    <x v="6"/>
    <n v="51"/>
    <x v="6"/>
    <n v="5"/>
    <x v="4"/>
    <n v="312.54955727164503"/>
    <n v="282.13602660929303"/>
    <n v="30.413530662352301"/>
    <n v="0.90269213328010312"/>
    <n v="9.7307866719897801E-2"/>
  </r>
  <r>
    <n v="2017"/>
    <n v="23013"/>
    <x v="6"/>
    <n v="52"/>
    <x v="7"/>
    <n v="1"/>
    <x v="0"/>
    <n v="13272.345097031601"/>
    <n v="11980.891482843899"/>
    <n v="1291.4536141876399"/>
    <n v="0.90269589852086207"/>
    <n v="9.7304101479133279E-2"/>
  </r>
  <r>
    <n v="2017"/>
    <n v="23013"/>
    <x v="6"/>
    <n v="52"/>
    <x v="7"/>
    <n v="2"/>
    <x v="1"/>
    <n v="0"/>
    <n v="0"/>
    <n v="0"/>
    <e v="#DIV/0!"/>
    <e v="#DIV/0!"/>
  </r>
  <r>
    <n v="2017"/>
    <n v="23013"/>
    <x v="6"/>
    <n v="52"/>
    <x v="7"/>
    <n v="3"/>
    <x v="2"/>
    <n v="379320.35033255699"/>
    <n v="342409.42216333502"/>
    <n v="36910.928169222097"/>
    <n v="0.902691937996837"/>
    <n v="9.7308062003163345E-2"/>
  </r>
  <r>
    <n v="2017"/>
    <n v="23013"/>
    <x v="6"/>
    <n v="52"/>
    <x v="7"/>
    <n v="4"/>
    <x v="3"/>
    <n v="0"/>
    <n v="0"/>
    <n v="0"/>
    <e v="#DIV/0!"/>
    <e v="#DIV/0!"/>
  </r>
  <r>
    <n v="2017"/>
    <n v="23013"/>
    <x v="6"/>
    <n v="52"/>
    <x v="7"/>
    <n v="5"/>
    <x v="4"/>
    <n v="84276.101956778497"/>
    <n v="76075.4494128222"/>
    <n v="8200.6525439563393"/>
    <n v="0.9026930250266908"/>
    <n v="9.7306974973309673E-2"/>
  </r>
  <r>
    <n v="2017"/>
    <n v="23013"/>
    <x v="6"/>
    <n v="53"/>
    <x v="8"/>
    <n v="1"/>
    <x v="0"/>
    <n v="38.416421649246097"/>
    <n v="34.678160235819803"/>
    <n v="3.7382614134263399"/>
    <n v="0.90269105624782586"/>
    <n v="9.7308943752175359E-2"/>
  </r>
  <r>
    <n v="2017"/>
    <n v="23013"/>
    <x v="6"/>
    <n v="53"/>
    <x v="8"/>
    <n v="2"/>
    <x v="1"/>
    <n v="0"/>
    <n v="0"/>
    <n v="0"/>
    <e v="#DIV/0!"/>
    <e v="#DIV/0!"/>
  </r>
  <r>
    <n v="2017"/>
    <n v="23013"/>
    <x v="6"/>
    <n v="53"/>
    <x v="8"/>
    <n v="3"/>
    <x v="2"/>
    <n v="809.61811154872998"/>
    <n v="730.83608137575004"/>
    <n v="78.782030172979901"/>
    <n v="0.90269235699004224"/>
    <n v="9.7307643009957673E-2"/>
  </r>
  <r>
    <n v="2017"/>
    <n v="23013"/>
    <x v="6"/>
    <n v="53"/>
    <x v="8"/>
    <n v="4"/>
    <x v="3"/>
    <n v="0"/>
    <n v="0"/>
    <n v="0"/>
    <e v="#DIV/0!"/>
    <e v="#DIV/0!"/>
  </r>
  <r>
    <n v="2017"/>
    <n v="23013"/>
    <x v="6"/>
    <n v="53"/>
    <x v="8"/>
    <n v="5"/>
    <x v="4"/>
    <n v="174.47955091431299"/>
    <n v="157.50135231420001"/>
    <n v="16.978198600112901"/>
    <n v="0.90269232978223912"/>
    <n v="9.7307670217760378E-2"/>
  </r>
  <r>
    <n v="2017"/>
    <n v="23013"/>
    <x v="6"/>
    <n v="54"/>
    <x v="9"/>
    <n v="1"/>
    <x v="0"/>
    <n v="636.57915325170995"/>
    <n v="574.63552961600499"/>
    <n v="61.943623635705201"/>
    <n v="0.90269297491240363"/>
    <n v="9.7307025087596699E-2"/>
  </r>
  <r>
    <n v="2017"/>
    <n v="23013"/>
    <x v="6"/>
    <n v="54"/>
    <x v="9"/>
    <n v="2"/>
    <x v="1"/>
    <n v="0"/>
    <n v="0"/>
    <n v="0"/>
    <e v="#DIV/0!"/>
    <e v="#DIV/0!"/>
  </r>
  <r>
    <n v="2017"/>
    <n v="23013"/>
    <x v="6"/>
    <n v="54"/>
    <x v="9"/>
    <n v="3"/>
    <x v="2"/>
    <n v="12948.970852611001"/>
    <n v="11688.899826629"/>
    <n v="1260.07102598199"/>
    <n v="0.90268948472241539"/>
    <n v="9.7310515277583789E-2"/>
  </r>
  <r>
    <n v="2017"/>
    <n v="23013"/>
    <x v="6"/>
    <n v="54"/>
    <x v="9"/>
    <n v="4"/>
    <x v="3"/>
    <n v="0"/>
    <n v="0"/>
    <n v="0"/>
    <e v="#DIV/0!"/>
    <e v="#DIV/0!"/>
  </r>
  <r>
    <n v="2017"/>
    <n v="23013"/>
    <x v="6"/>
    <n v="54"/>
    <x v="9"/>
    <n v="5"/>
    <x v="4"/>
    <n v="2809.14716933925"/>
    <n v="2535.7916163517698"/>
    <n v="273.35555298748397"/>
    <n v="0.90269091061833651"/>
    <n v="9.7309089381664882E-2"/>
  </r>
  <r>
    <n v="2017"/>
    <n v="23013"/>
    <x v="6"/>
    <n v="61"/>
    <x v="10"/>
    <n v="1"/>
    <x v="0"/>
    <n v="5.0875186161593096"/>
    <n v="4.5924658279856301"/>
    <n v="0.49505278817367598"/>
    <n v="0.90269268271544789"/>
    <n v="9.7307317284551442E-2"/>
  </r>
  <r>
    <n v="2017"/>
    <n v="23013"/>
    <x v="6"/>
    <n v="61"/>
    <x v="10"/>
    <n v="2"/>
    <x v="1"/>
    <n v="0"/>
    <n v="0"/>
    <n v="0"/>
    <e v="#DIV/0!"/>
    <e v="#DIV/0!"/>
  </r>
  <r>
    <n v="2017"/>
    <n v="23013"/>
    <x v="6"/>
    <n v="61"/>
    <x v="10"/>
    <n v="3"/>
    <x v="2"/>
    <n v="101.694199332371"/>
    <n v="91.798774869427504"/>
    <n v="9.8954244629438595"/>
    <n v="0.90269430775887316"/>
    <n v="9.7305692241130379E-2"/>
  </r>
  <r>
    <n v="2017"/>
    <n v="23013"/>
    <x v="6"/>
    <n v="61"/>
    <x v="10"/>
    <n v="4"/>
    <x v="3"/>
    <n v="0"/>
    <n v="0"/>
    <n v="0"/>
    <e v="#DIV/0!"/>
    <e v="#DIV/0!"/>
  </r>
  <r>
    <n v="2017"/>
    <n v="23013"/>
    <x v="6"/>
    <n v="61"/>
    <x v="10"/>
    <n v="5"/>
    <x v="4"/>
    <n v="20.1537895033395"/>
    <n v="18.192659610010001"/>
    <n v="1.96112989332955"/>
    <n v="0.90269175466953555"/>
    <n v="9.7308245330466961E-2"/>
  </r>
  <r>
    <n v="2017"/>
    <n v="23015"/>
    <x v="7"/>
    <n v="11"/>
    <x v="0"/>
    <n v="1"/>
    <x v="0"/>
    <n v="4962.8837384910103"/>
    <n v="4479.9619693219702"/>
    <n v="482.92176916903799"/>
    <n v="0.90269331408600051"/>
    <n v="9.7306685913999019E-2"/>
  </r>
  <r>
    <n v="2017"/>
    <n v="23015"/>
    <x v="7"/>
    <n v="11"/>
    <x v="0"/>
    <n v="2"/>
    <x v="1"/>
    <n v="0"/>
    <n v="0"/>
    <n v="0"/>
    <e v="#DIV/0!"/>
    <e v="#DIV/0!"/>
  </r>
  <r>
    <n v="2017"/>
    <n v="23015"/>
    <x v="7"/>
    <n v="11"/>
    <x v="0"/>
    <n v="3"/>
    <x v="2"/>
    <n v="201875.27035360399"/>
    <n v="182231.14218258701"/>
    <n v="19644.128171017099"/>
    <n v="0.90269175547550529"/>
    <n v="9.7308244524495324E-2"/>
  </r>
  <r>
    <n v="2017"/>
    <n v="23015"/>
    <x v="7"/>
    <n v="11"/>
    <x v="0"/>
    <n v="4"/>
    <x v="3"/>
    <n v="0"/>
    <n v="0"/>
    <n v="0"/>
    <e v="#DIV/0!"/>
    <e v="#DIV/0!"/>
  </r>
  <r>
    <n v="2017"/>
    <n v="23015"/>
    <x v="7"/>
    <n v="11"/>
    <x v="0"/>
    <n v="5"/>
    <x v="4"/>
    <n v="0"/>
    <n v="0"/>
    <n v="0"/>
    <e v="#DIV/0!"/>
    <e v="#DIV/0!"/>
  </r>
  <r>
    <n v="2017"/>
    <n v="23015"/>
    <x v="7"/>
    <n v="21"/>
    <x v="1"/>
    <n v="1"/>
    <x v="0"/>
    <n v="330438.04018744"/>
    <n v="298284.258648007"/>
    <n v="32153.781539432399"/>
    <n v="0.9026934625287274"/>
    <n v="9.7306537471270743E-2"/>
  </r>
  <r>
    <n v="2017"/>
    <n v="23015"/>
    <x v="7"/>
    <n v="21"/>
    <x v="1"/>
    <n v="2"/>
    <x v="1"/>
    <n v="0"/>
    <n v="0"/>
    <n v="0"/>
    <e v="#DIV/0!"/>
    <e v="#DIV/0!"/>
  </r>
  <r>
    <n v="2017"/>
    <n v="23015"/>
    <x v="7"/>
    <n v="21"/>
    <x v="1"/>
    <n v="3"/>
    <x v="2"/>
    <n v="4115067.9931881898"/>
    <n v="3714636.04410449"/>
    <n v="400431.949083696"/>
    <n v="0.90269129216174593"/>
    <n v="9.7308707838253086E-2"/>
  </r>
  <r>
    <n v="2017"/>
    <n v="23015"/>
    <x v="7"/>
    <n v="21"/>
    <x v="1"/>
    <n v="4"/>
    <x v="3"/>
    <n v="0"/>
    <n v="0"/>
    <n v="0"/>
    <e v="#DIV/0!"/>
    <e v="#DIV/0!"/>
  </r>
  <r>
    <n v="2017"/>
    <n v="23015"/>
    <x v="7"/>
    <n v="21"/>
    <x v="1"/>
    <n v="5"/>
    <x v="4"/>
    <n v="0"/>
    <n v="0"/>
    <n v="0"/>
    <e v="#DIV/0!"/>
    <e v="#DIV/0!"/>
  </r>
  <r>
    <n v="2017"/>
    <n v="23015"/>
    <x v="7"/>
    <n v="31"/>
    <x v="2"/>
    <n v="1"/>
    <x v="0"/>
    <n v="694055.25624085695"/>
    <n v="626518.51860491501"/>
    <n v="67536.737635942598"/>
    <n v="0.90269256369912887"/>
    <n v="9.7307436300872019E-2"/>
  </r>
  <r>
    <n v="2017"/>
    <n v="23015"/>
    <x v="7"/>
    <n v="31"/>
    <x v="2"/>
    <n v="2"/>
    <x v="1"/>
    <n v="0"/>
    <n v="0"/>
    <n v="0"/>
    <e v="#DIV/0!"/>
    <e v="#DIV/0!"/>
  </r>
  <r>
    <n v="2017"/>
    <n v="23015"/>
    <x v="7"/>
    <n v="31"/>
    <x v="2"/>
    <n v="3"/>
    <x v="2"/>
    <n v="10711750.760473499"/>
    <n v="9669419.1152819693"/>
    <n v="1042331.64519152"/>
    <n v="0.90269269062553736"/>
    <n v="9.7307309374461678E-2"/>
  </r>
  <r>
    <n v="2017"/>
    <n v="23015"/>
    <x v="7"/>
    <n v="31"/>
    <x v="2"/>
    <n v="4"/>
    <x v="3"/>
    <n v="0"/>
    <n v="0"/>
    <n v="0"/>
    <e v="#DIV/0!"/>
    <e v="#DIV/0!"/>
  </r>
  <r>
    <n v="2017"/>
    <n v="23015"/>
    <x v="7"/>
    <n v="31"/>
    <x v="2"/>
    <n v="5"/>
    <x v="4"/>
    <n v="0"/>
    <n v="0"/>
    <n v="0"/>
    <e v="#DIV/0!"/>
    <e v="#DIV/0!"/>
  </r>
  <r>
    <n v="2017"/>
    <n v="23015"/>
    <x v="7"/>
    <n v="32"/>
    <x v="3"/>
    <n v="1"/>
    <x v="0"/>
    <n v="65007.500949838002"/>
    <n v="58681.818287849703"/>
    <n v="6325.6826619883404"/>
    <n v="0.90269303434892212"/>
    <n v="9.730696565107852E-2"/>
  </r>
  <r>
    <n v="2017"/>
    <n v="23015"/>
    <x v="7"/>
    <n v="32"/>
    <x v="3"/>
    <n v="2"/>
    <x v="1"/>
    <n v="0"/>
    <n v="0"/>
    <n v="0"/>
    <e v="#DIV/0!"/>
    <e v="#DIV/0!"/>
  </r>
  <r>
    <n v="2017"/>
    <n v="23015"/>
    <x v="7"/>
    <n v="32"/>
    <x v="3"/>
    <n v="3"/>
    <x v="2"/>
    <n v="906460.01033819199"/>
    <n v="818257.00630941696"/>
    <n v="88203.004028774696"/>
    <n v="0.9026950962835445"/>
    <n v="9.7304903716455129E-2"/>
  </r>
  <r>
    <n v="2017"/>
    <n v="23015"/>
    <x v="7"/>
    <n v="32"/>
    <x v="3"/>
    <n v="4"/>
    <x v="3"/>
    <n v="0"/>
    <n v="0"/>
    <n v="0"/>
    <e v="#DIV/0!"/>
    <e v="#DIV/0!"/>
  </r>
  <r>
    <n v="2017"/>
    <n v="23015"/>
    <x v="7"/>
    <n v="32"/>
    <x v="3"/>
    <n v="5"/>
    <x v="4"/>
    <n v="0"/>
    <n v="0"/>
    <n v="0"/>
    <e v="#DIV/0!"/>
    <e v="#DIV/0!"/>
  </r>
  <r>
    <n v="2017"/>
    <n v="23015"/>
    <x v="7"/>
    <n v="42"/>
    <x v="4"/>
    <n v="1"/>
    <x v="0"/>
    <n v="2.9240825065515299"/>
    <n v="2.63954787477376"/>
    <n v="0.284534631777772"/>
    <n v="0.90269268013462067"/>
    <n v="9.7307319865380063E-2"/>
  </r>
  <r>
    <n v="2017"/>
    <n v="23015"/>
    <x v="7"/>
    <n v="42"/>
    <x v="4"/>
    <n v="2"/>
    <x v="1"/>
    <n v="0"/>
    <n v="0"/>
    <n v="0"/>
    <e v="#DIV/0!"/>
    <e v="#DIV/0!"/>
  </r>
  <r>
    <n v="2017"/>
    <n v="23015"/>
    <x v="7"/>
    <n v="42"/>
    <x v="4"/>
    <n v="3"/>
    <x v="2"/>
    <n v="350.12304668334798"/>
    <n v="316.05403658337099"/>
    <n v="34.069010099977"/>
    <n v="0.90269418016692549"/>
    <n v="9.7305819833074528E-2"/>
  </r>
  <r>
    <n v="2017"/>
    <n v="23015"/>
    <x v="7"/>
    <n v="42"/>
    <x v="4"/>
    <n v="4"/>
    <x v="3"/>
    <n v="0"/>
    <n v="0"/>
    <n v="0"/>
    <e v="#DIV/0!"/>
    <e v="#DIV/0!"/>
  </r>
  <r>
    <n v="2017"/>
    <n v="23015"/>
    <x v="7"/>
    <n v="42"/>
    <x v="4"/>
    <n v="5"/>
    <x v="4"/>
    <n v="0"/>
    <n v="0"/>
    <n v="0"/>
    <e v="#DIV/0!"/>
    <e v="#DIV/0!"/>
  </r>
  <r>
    <n v="2017"/>
    <n v="23015"/>
    <x v="7"/>
    <n v="43"/>
    <x v="5"/>
    <n v="1"/>
    <x v="0"/>
    <n v="55.275066400101899"/>
    <n v="49.8963117784688"/>
    <n v="5.3787546216331501"/>
    <n v="0.90269112328695122"/>
    <n v="9.7308876713049677E-2"/>
  </r>
  <r>
    <n v="2017"/>
    <n v="23015"/>
    <x v="7"/>
    <n v="43"/>
    <x v="5"/>
    <n v="2"/>
    <x v="1"/>
    <n v="0"/>
    <n v="0"/>
    <n v="0"/>
    <e v="#DIV/0!"/>
    <e v="#DIV/0!"/>
  </r>
  <r>
    <n v="2017"/>
    <n v="23015"/>
    <x v="7"/>
    <n v="43"/>
    <x v="5"/>
    <n v="3"/>
    <x v="2"/>
    <n v="1873.77409405913"/>
    <n v="1691.44570228456"/>
    <n v="182.32839177456401"/>
    <n v="0.90269457115847163"/>
    <n v="9.7305428841525196E-2"/>
  </r>
  <r>
    <n v="2017"/>
    <n v="23015"/>
    <x v="7"/>
    <n v="43"/>
    <x v="5"/>
    <n v="4"/>
    <x v="3"/>
    <n v="0"/>
    <n v="0"/>
    <n v="0"/>
    <e v="#DIV/0!"/>
    <e v="#DIV/0!"/>
  </r>
  <r>
    <n v="2017"/>
    <n v="23015"/>
    <x v="7"/>
    <n v="43"/>
    <x v="5"/>
    <n v="5"/>
    <x v="4"/>
    <n v="0"/>
    <n v="0"/>
    <n v="0"/>
    <e v="#DIV/0!"/>
    <e v="#DIV/0!"/>
  </r>
  <r>
    <n v="2017"/>
    <n v="23015"/>
    <x v="7"/>
    <n v="51"/>
    <x v="6"/>
    <n v="1"/>
    <x v="0"/>
    <n v="27.9000955430038"/>
    <n v="25.185151058744701"/>
    <n v="2.7149444842590702"/>
    <n v="0.90269049508900712"/>
    <n v="9.7309504910991856E-2"/>
  </r>
  <r>
    <n v="2017"/>
    <n v="23015"/>
    <x v="7"/>
    <n v="51"/>
    <x v="6"/>
    <n v="2"/>
    <x v="1"/>
    <n v="0"/>
    <n v="0"/>
    <n v="0"/>
    <e v="#DIV/0!"/>
    <e v="#DIV/0!"/>
  </r>
  <r>
    <n v="2017"/>
    <n v="23015"/>
    <x v="7"/>
    <n v="51"/>
    <x v="6"/>
    <n v="3"/>
    <x v="2"/>
    <n v="2037.81440912786"/>
    <n v="1839.51503563448"/>
    <n v="198.29937349338101"/>
    <n v="0.90269017011306352"/>
    <n v="9.7309829886936955E-2"/>
  </r>
  <r>
    <n v="2017"/>
    <n v="23015"/>
    <x v="7"/>
    <n v="51"/>
    <x v="6"/>
    <n v="4"/>
    <x v="3"/>
    <n v="0"/>
    <n v="0"/>
    <n v="0"/>
    <e v="#DIV/0!"/>
    <e v="#DIV/0!"/>
  </r>
  <r>
    <n v="2017"/>
    <n v="23015"/>
    <x v="7"/>
    <n v="51"/>
    <x v="6"/>
    <n v="5"/>
    <x v="4"/>
    <n v="0"/>
    <n v="0"/>
    <n v="0"/>
    <e v="#DIV/0!"/>
    <e v="#DIV/0!"/>
  </r>
  <r>
    <n v="2017"/>
    <n v="23015"/>
    <x v="7"/>
    <n v="52"/>
    <x v="7"/>
    <n v="1"/>
    <x v="0"/>
    <n v="11568.768417634999"/>
    <n v="10443.0147625798"/>
    <n v="1125.75365505526"/>
    <n v="0.90269027657782974"/>
    <n v="9.7309723422175434E-2"/>
  </r>
  <r>
    <n v="2017"/>
    <n v="23015"/>
    <x v="7"/>
    <n v="52"/>
    <x v="7"/>
    <n v="2"/>
    <x v="1"/>
    <n v="0"/>
    <n v="0"/>
    <n v="0"/>
    <e v="#DIV/0!"/>
    <e v="#DIV/0!"/>
  </r>
  <r>
    <n v="2017"/>
    <n v="23015"/>
    <x v="7"/>
    <n v="52"/>
    <x v="7"/>
    <n v="3"/>
    <x v="2"/>
    <n v="545519.86745063495"/>
    <n v="492436.43604882201"/>
    <n v="53083.431401813097"/>
    <n v="0.90269202907331958"/>
    <n v="9.7307970926680698E-2"/>
  </r>
  <r>
    <n v="2017"/>
    <n v="23015"/>
    <x v="7"/>
    <n v="52"/>
    <x v="7"/>
    <n v="4"/>
    <x v="3"/>
    <n v="0"/>
    <n v="0"/>
    <n v="0"/>
    <e v="#DIV/0!"/>
    <e v="#DIV/0!"/>
  </r>
  <r>
    <n v="2017"/>
    <n v="23015"/>
    <x v="7"/>
    <n v="52"/>
    <x v="7"/>
    <n v="5"/>
    <x v="4"/>
    <n v="0"/>
    <n v="0"/>
    <n v="0"/>
    <e v="#DIV/0!"/>
    <e v="#DIV/0!"/>
  </r>
  <r>
    <n v="2017"/>
    <n v="23015"/>
    <x v="7"/>
    <n v="53"/>
    <x v="8"/>
    <n v="1"/>
    <x v="0"/>
    <n v="2.8652526850900499"/>
    <n v="2.58643860182505"/>
    <n v="0.27881408326499901"/>
    <n v="0.90269127581107655"/>
    <n v="9.7308724188923099E-2"/>
  </r>
  <r>
    <n v="2017"/>
    <n v="23015"/>
    <x v="7"/>
    <n v="53"/>
    <x v="8"/>
    <n v="2"/>
    <x v="1"/>
    <n v="0"/>
    <n v="0"/>
    <n v="0"/>
    <e v="#DIV/0!"/>
    <e v="#DIV/0!"/>
  </r>
  <r>
    <n v="2017"/>
    <n v="23015"/>
    <x v="7"/>
    <n v="53"/>
    <x v="8"/>
    <n v="3"/>
    <x v="2"/>
    <n v="124.919116375576"/>
    <n v="112.76385678195599"/>
    <n v="12.1552595936194"/>
    <n v="0.90269496017667494"/>
    <n v="9.7305039823320255E-2"/>
  </r>
  <r>
    <n v="2017"/>
    <n v="23015"/>
    <x v="7"/>
    <n v="53"/>
    <x v="8"/>
    <n v="4"/>
    <x v="3"/>
    <n v="0"/>
    <n v="0"/>
    <n v="0"/>
    <e v="#DIV/0!"/>
    <e v="#DIV/0!"/>
  </r>
  <r>
    <n v="2017"/>
    <n v="23015"/>
    <x v="7"/>
    <n v="53"/>
    <x v="8"/>
    <n v="5"/>
    <x v="4"/>
    <n v="0"/>
    <n v="0"/>
    <n v="0"/>
    <e v="#DIV/0!"/>
    <e v="#DIV/0!"/>
  </r>
  <r>
    <n v="2017"/>
    <n v="23015"/>
    <x v="7"/>
    <n v="54"/>
    <x v="9"/>
    <n v="1"/>
    <x v="0"/>
    <n v="647.433360741142"/>
    <n v="584.43284188667201"/>
    <n v="63.000518854470101"/>
    <n v="0.90269188664861066"/>
    <n v="9.7308113351389516E-2"/>
  </r>
  <r>
    <n v="2017"/>
    <n v="23015"/>
    <x v="7"/>
    <n v="54"/>
    <x v="9"/>
    <n v="2"/>
    <x v="1"/>
    <n v="0"/>
    <n v="0"/>
    <n v="0"/>
    <e v="#DIV/0!"/>
    <e v="#DIV/0!"/>
  </r>
  <r>
    <n v="2017"/>
    <n v="23015"/>
    <x v="7"/>
    <n v="54"/>
    <x v="9"/>
    <n v="3"/>
    <x v="2"/>
    <n v="22637.040547739602"/>
    <n v="20434.232171937099"/>
    <n v="2202.8083758025"/>
    <n v="0.90269009011328283"/>
    <n v="9.7309909886717019E-2"/>
  </r>
  <r>
    <n v="2017"/>
    <n v="23015"/>
    <x v="7"/>
    <n v="54"/>
    <x v="9"/>
    <n v="4"/>
    <x v="3"/>
    <n v="0"/>
    <n v="0"/>
    <n v="0"/>
    <e v="#DIV/0!"/>
    <e v="#DIV/0!"/>
  </r>
  <r>
    <n v="2017"/>
    <n v="23015"/>
    <x v="7"/>
    <n v="54"/>
    <x v="9"/>
    <n v="5"/>
    <x v="4"/>
    <n v="0"/>
    <n v="0"/>
    <n v="0"/>
    <e v="#DIV/0!"/>
    <e v="#DIV/0!"/>
  </r>
  <r>
    <n v="2017"/>
    <n v="23015"/>
    <x v="7"/>
    <n v="61"/>
    <x v="10"/>
    <n v="1"/>
    <x v="0"/>
    <n v="5.3656930020548304"/>
    <n v="4.8435705527005997"/>
    <n v="0.52212244935423702"/>
    <n v="0.90269244827196038"/>
    <n v="9.7307551728040814E-2"/>
  </r>
  <r>
    <n v="2017"/>
    <n v="23015"/>
    <x v="7"/>
    <n v="61"/>
    <x v="10"/>
    <n v="2"/>
    <x v="1"/>
    <n v="0"/>
    <n v="0"/>
    <n v="0"/>
    <e v="#DIV/0!"/>
    <e v="#DIV/0!"/>
  </r>
  <r>
    <n v="2017"/>
    <n v="23015"/>
    <x v="7"/>
    <n v="61"/>
    <x v="10"/>
    <n v="3"/>
    <x v="2"/>
    <n v="163.21205865762499"/>
    <n v="147.329837144306"/>
    <n v="15.882221513318701"/>
    <n v="0.9026896563651855"/>
    <n v="9.7310343634812738E-2"/>
  </r>
  <r>
    <n v="2017"/>
    <n v="23015"/>
    <x v="7"/>
    <n v="61"/>
    <x v="10"/>
    <n v="4"/>
    <x v="3"/>
    <n v="0"/>
    <n v="0"/>
    <n v="0"/>
    <e v="#DIV/0!"/>
    <e v="#DIV/0!"/>
  </r>
  <r>
    <n v="2017"/>
    <n v="23015"/>
    <x v="7"/>
    <n v="61"/>
    <x v="10"/>
    <n v="5"/>
    <x v="4"/>
    <n v="0"/>
    <n v="0"/>
    <n v="0"/>
    <e v="#DIV/0!"/>
    <e v="#DIV/0!"/>
  </r>
  <r>
    <n v="2017"/>
    <n v="23017"/>
    <x v="8"/>
    <n v="11"/>
    <x v="0"/>
    <n v="1"/>
    <x v="0"/>
    <n v="7779.4615992578701"/>
    <n v="7022.4519795625001"/>
    <n v="757.00961969537298"/>
    <n v="0.90269125825268093"/>
    <n v="9.730874174731946E-2"/>
  </r>
  <r>
    <n v="2017"/>
    <n v="23017"/>
    <x v="8"/>
    <n v="11"/>
    <x v="0"/>
    <n v="2"/>
    <x v="1"/>
    <n v="0"/>
    <n v="0"/>
    <n v="0"/>
    <e v="#DIV/0!"/>
    <e v="#DIV/0!"/>
  </r>
  <r>
    <n v="2017"/>
    <n v="23017"/>
    <x v="8"/>
    <n v="11"/>
    <x v="0"/>
    <n v="3"/>
    <x v="2"/>
    <n v="336667.67547510302"/>
    <n v="303907.83165522001"/>
    <n v="32759.843819883699"/>
    <n v="0.90269382478239835"/>
    <n v="9.7306175217603652E-2"/>
  </r>
  <r>
    <n v="2017"/>
    <n v="23017"/>
    <x v="8"/>
    <n v="11"/>
    <x v="0"/>
    <n v="4"/>
    <x v="3"/>
    <n v="0"/>
    <n v="0"/>
    <n v="0"/>
    <e v="#DIV/0!"/>
    <e v="#DIV/0!"/>
  </r>
  <r>
    <n v="2017"/>
    <n v="23017"/>
    <x v="8"/>
    <n v="11"/>
    <x v="0"/>
    <n v="5"/>
    <x v="4"/>
    <n v="4072.8623406300098"/>
    <n v="3676.5434849039798"/>
    <n v="396.31885572603801"/>
    <n v="0.90269279377001344"/>
    <n v="9.7307206229988494E-2"/>
  </r>
  <r>
    <n v="2017"/>
    <n v="23017"/>
    <x v="8"/>
    <n v="21"/>
    <x v="1"/>
    <n v="1"/>
    <x v="0"/>
    <n v="494935.49881506199"/>
    <n v="446774.77275030501"/>
    <n v="48160.726064756898"/>
    <n v="0.90269292426980918"/>
    <n v="9.7307075730190609E-2"/>
  </r>
  <r>
    <n v="2017"/>
    <n v="23017"/>
    <x v="8"/>
    <n v="21"/>
    <x v="1"/>
    <n v="2"/>
    <x v="1"/>
    <n v="0"/>
    <n v="0"/>
    <n v="0"/>
    <e v="#DIV/0!"/>
    <e v="#DIV/0!"/>
  </r>
  <r>
    <n v="2017"/>
    <n v="23017"/>
    <x v="8"/>
    <n v="21"/>
    <x v="1"/>
    <n v="3"/>
    <x v="2"/>
    <n v="5143244.5846748697"/>
    <n v="4642772.6290050698"/>
    <n v="500471.95566979802"/>
    <n v="0.90269333930549656"/>
    <n v="9.7306660694503097E-2"/>
  </r>
  <r>
    <n v="2017"/>
    <n v="23017"/>
    <x v="8"/>
    <n v="21"/>
    <x v="1"/>
    <n v="4"/>
    <x v="3"/>
    <n v="0"/>
    <n v="0"/>
    <n v="0"/>
    <e v="#DIV/0!"/>
    <e v="#DIV/0!"/>
  </r>
  <r>
    <n v="2017"/>
    <n v="23017"/>
    <x v="8"/>
    <n v="21"/>
    <x v="1"/>
    <n v="5"/>
    <x v="4"/>
    <n v="171755.24520362401"/>
    <n v="155041.494727724"/>
    <n v="16713.750475899498"/>
    <n v="0.90268855861673936"/>
    <n v="9.7311441383257619E-2"/>
  </r>
  <r>
    <n v="2017"/>
    <n v="23017"/>
    <x v="8"/>
    <n v="31"/>
    <x v="2"/>
    <n v="1"/>
    <x v="0"/>
    <n v="1113338.5566904999"/>
    <n v="1005002.0722093"/>
    <n v="108336.484481197"/>
    <n v="0.90269223693892364"/>
    <n v="9.7307763061073763E-2"/>
  </r>
  <r>
    <n v="2017"/>
    <n v="23017"/>
    <x v="8"/>
    <n v="31"/>
    <x v="2"/>
    <n v="2"/>
    <x v="1"/>
    <n v="0"/>
    <n v="0"/>
    <n v="0"/>
    <e v="#DIV/0!"/>
    <e v="#DIV/0!"/>
  </r>
  <r>
    <n v="2017"/>
    <n v="23017"/>
    <x v="8"/>
    <n v="31"/>
    <x v="2"/>
    <n v="3"/>
    <x v="2"/>
    <n v="14016088.990432899"/>
    <n v="12652188.8050934"/>
    <n v="1363900.1853395"/>
    <n v="0.90269038772010723"/>
    <n v="9.7309612279892835E-2"/>
  </r>
  <r>
    <n v="2017"/>
    <n v="23017"/>
    <x v="8"/>
    <n v="31"/>
    <x v="2"/>
    <n v="4"/>
    <x v="3"/>
    <n v="0"/>
    <n v="0"/>
    <n v="0"/>
    <e v="#DIV/0!"/>
    <e v="#DIV/0!"/>
  </r>
  <r>
    <n v="2017"/>
    <n v="23017"/>
    <x v="8"/>
    <n v="31"/>
    <x v="2"/>
    <n v="5"/>
    <x v="4"/>
    <n v="471033.30081653799"/>
    <n v="425198.16878384497"/>
    <n v="45835.1320326926"/>
    <n v="0.90269237450252959"/>
    <n v="9.730762549746956E-2"/>
  </r>
  <r>
    <n v="2017"/>
    <n v="23017"/>
    <x v="8"/>
    <n v="32"/>
    <x v="3"/>
    <n v="1"/>
    <x v="0"/>
    <n v="87230.919355001097"/>
    <n v="78742.900512440901"/>
    <n v="8488.0188425602391"/>
    <n v="0.90269483681563922"/>
    <n v="9.7305163184361262E-2"/>
  </r>
  <r>
    <n v="2017"/>
    <n v="23017"/>
    <x v="8"/>
    <n v="32"/>
    <x v="3"/>
    <n v="2"/>
    <x v="1"/>
    <n v="0"/>
    <n v="0"/>
    <n v="0"/>
    <e v="#DIV/0!"/>
    <e v="#DIV/0!"/>
  </r>
  <r>
    <n v="2017"/>
    <n v="23017"/>
    <x v="8"/>
    <n v="32"/>
    <x v="3"/>
    <n v="3"/>
    <x v="2"/>
    <n v="999693.68007801601"/>
    <n v="902412.160486195"/>
    <n v="97281.519591820499"/>
    <n v="0.90268867200978087"/>
    <n v="9.7311327990218618E-2"/>
  </r>
  <r>
    <n v="2017"/>
    <n v="23017"/>
    <x v="8"/>
    <n v="32"/>
    <x v="3"/>
    <n v="4"/>
    <x v="3"/>
    <n v="0"/>
    <n v="0"/>
    <n v="0"/>
    <e v="#DIV/0!"/>
    <e v="#DIV/0!"/>
  </r>
  <r>
    <n v="2017"/>
    <n v="23017"/>
    <x v="8"/>
    <n v="32"/>
    <x v="3"/>
    <n v="5"/>
    <x v="4"/>
    <n v="33757.6058524767"/>
    <n v="30472.670423339801"/>
    <n v="3284.93542913688"/>
    <n v="0.90269050940720397"/>
    <n v="9.7309490592795506E-2"/>
  </r>
  <r>
    <n v="2017"/>
    <n v="23017"/>
    <x v="8"/>
    <n v="42"/>
    <x v="4"/>
    <n v="1"/>
    <x v="0"/>
    <n v="4.7405787056221396"/>
    <n v="4.27928554007425"/>
    <n v="0.46129316554788802"/>
    <n v="0.90269264699670226"/>
    <n v="9.7307353003297362E-2"/>
  </r>
  <r>
    <n v="2017"/>
    <n v="23017"/>
    <x v="8"/>
    <n v="42"/>
    <x v="4"/>
    <n v="2"/>
    <x v="1"/>
    <n v="0"/>
    <n v="0"/>
    <n v="0"/>
    <e v="#DIV/0!"/>
    <e v="#DIV/0!"/>
  </r>
  <r>
    <n v="2017"/>
    <n v="23017"/>
    <x v="8"/>
    <n v="42"/>
    <x v="4"/>
    <n v="3"/>
    <x v="2"/>
    <n v="517.75809578891699"/>
    <n v="467.37618128241598"/>
    <n v="50.381914506500301"/>
    <n v="0.90269217436429805"/>
    <n v="9.730782563570059E-2"/>
  </r>
  <r>
    <n v="2017"/>
    <n v="23017"/>
    <x v="8"/>
    <n v="42"/>
    <x v="4"/>
    <n v="4"/>
    <x v="3"/>
    <n v="0"/>
    <n v="0"/>
    <n v="0"/>
    <e v="#DIV/0!"/>
    <e v="#DIV/0!"/>
  </r>
  <r>
    <n v="2017"/>
    <n v="23017"/>
    <x v="8"/>
    <n v="42"/>
    <x v="4"/>
    <n v="5"/>
    <x v="4"/>
    <n v="11.030148718921"/>
    <n v="9.9567939824804395"/>
    <n v="1.07335473644053"/>
    <n v="0.90268900594247303"/>
    <n v="9.7310994057524247E-2"/>
  </r>
  <r>
    <n v="2017"/>
    <n v="23017"/>
    <x v="8"/>
    <n v="43"/>
    <x v="5"/>
    <n v="1"/>
    <x v="0"/>
    <n v="246.85667835880199"/>
    <n v="222.835396600644"/>
    <n v="24.021281758158299"/>
    <n v="0.90269138385130721"/>
    <n v="9.7308616148694072E-2"/>
  </r>
  <r>
    <n v="2017"/>
    <n v="23017"/>
    <x v="8"/>
    <n v="43"/>
    <x v="5"/>
    <n v="2"/>
    <x v="1"/>
    <n v="0"/>
    <n v="0"/>
    <n v="0"/>
    <e v="#DIV/0!"/>
    <e v="#DIV/0!"/>
  </r>
  <r>
    <n v="2017"/>
    <n v="23017"/>
    <x v="8"/>
    <n v="43"/>
    <x v="5"/>
    <n v="3"/>
    <x v="2"/>
    <n v="6147.0458092764302"/>
    <n v="5548.8944199641201"/>
    <n v="598.15138931231104"/>
    <n v="0.9026928694089692"/>
    <n v="9.7307130591030938E-2"/>
  </r>
  <r>
    <n v="2017"/>
    <n v="23017"/>
    <x v="8"/>
    <n v="43"/>
    <x v="5"/>
    <n v="4"/>
    <x v="3"/>
    <n v="0"/>
    <n v="0"/>
    <n v="0"/>
    <e v="#DIV/0!"/>
    <e v="#DIV/0!"/>
  </r>
  <r>
    <n v="2017"/>
    <n v="23017"/>
    <x v="8"/>
    <n v="43"/>
    <x v="5"/>
    <n v="5"/>
    <x v="4"/>
    <n v="134.90964304527199"/>
    <n v="121.78198466072701"/>
    <n v="13.1276583845452"/>
    <n v="0.90269295738822986"/>
    <n v="9.7307042611771755E-2"/>
  </r>
  <r>
    <n v="2017"/>
    <n v="23017"/>
    <x v="8"/>
    <n v="51"/>
    <x v="6"/>
    <n v="1"/>
    <x v="0"/>
    <n v="59.662463751762999"/>
    <n v="53.856868784182097"/>
    <n v="5.8055949675809497"/>
    <n v="0.90269267136308384"/>
    <n v="9.730732863691699E-2"/>
  </r>
  <r>
    <n v="2017"/>
    <n v="23017"/>
    <x v="8"/>
    <n v="51"/>
    <x v="6"/>
    <n v="2"/>
    <x v="1"/>
    <n v="0"/>
    <n v="0"/>
    <n v="0"/>
    <e v="#DIV/0!"/>
    <e v="#DIV/0!"/>
  </r>
  <r>
    <n v="2017"/>
    <n v="23017"/>
    <x v="8"/>
    <n v="51"/>
    <x v="6"/>
    <n v="3"/>
    <x v="2"/>
    <n v="3131.7370161403201"/>
    <n v="2826.9976084708901"/>
    <n v="304.73940766943099"/>
    <n v="0.90269316800904209"/>
    <n v="9.7306831990958242E-2"/>
  </r>
  <r>
    <n v="2017"/>
    <n v="23017"/>
    <x v="8"/>
    <n v="51"/>
    <x v="6"/>
    <n v="4"/>
    <x v="3"/>
    <n v="0"/>
    <n v="0"/>
    <n v="0"/>
    <e v="#DIV/0!"/>
    <e v="#DIV/0!"/>
  </r>
  <r>
    <n v="2017"/>
    <n v="23017"/>
    <x v="8"/>
    <n v="51"/>
    <x v="6"/>
    <n v="5"/>
    <x v="4"/>
    <n v="83.167486654570993"/>
    <n v="75.074578151838097"/>
    <n v="8.0929085027328505"/>
    <n v="0.90269143834601984"/>
    <n v="9.7308561653979636E-2"/>
  </r>
  <r>
    <n v="2017"/>
    <n v="23017"/>
    <x v="8"/>
    <n v="52"/>
    <x v="7"/>
    <n v="1"/>
    <x v="0"/>
    <n v="21278.430133256999"/>
    <n v="19207.8672158345"/>
    <n v="2070.56291742248"/>
    <n v="0.90269193241909673"/>
    <n v="9.7308067580902297E-2"/>
  </r>
  <r>
    <n v="2017"/>
    <n v="23017"/>
    <x v="8"/>
    <n v="52"/>
    <x v="7"/>
    <n v="2"/>
    <x v="1"/>
    <n v="0"/>
    <n v="0"/>
    <n v="0"/>
    <e v="#DIV/0!"/>
    <e v="#DIV/0!"/>
  </r>
  <r>
    <n v="2017"/>
    <n v="23017"/>
    <x v="8"/>
    <n v="52"/>
    <x v="7"/>
    <n v="3"/>
    <x v="2"/>
    <n v="718391.82496415102"/>
    <n v="648486.33469329402"/>
    <n v="69905.490270857204"/>
    <n v="0.90269169575482655"/>
    <n v="9.7308304245173741E-2"/>
  </r>
  <r>
    <n v="2017"/>
    <n v="23017"/>
    <x v="8"/>
    <n v="52"/>
    <x v="7"/>
    <n v="4"/>
    <x v="3"/>
    <n v="0"/>
    <n v="0"/>
    <n v="0"/>
    <e v="#DIV/0!"/>
    <e v="#DIV/0!"/>
  </r>
  <r>
    <n v="2017"/>
    <n v="23017"/>
    <x v="8"/>
    <n v="52"/>
    <x v="7"/>
    <n v="5"/>
    <x v="4"/>
    <n v="18672.2901284707"/>
    <n v="16855.329724915799"/>
    <n v="1816.96040355483"/>
    <n v="0.90269215018330939"/>
    <n v="9.7307849816686776E-2"/>
  </r>
  <r>
    <n v="2017"/>
    <n v="23017"/>
    <x v="8"/>
    <n v="53"/>
    <x v="8"/>
    <n v="1"/>
    <x v="0"/>
    <n v="519.93754035746804"/>
    <n v="469.34358137380599"/>
    <n v="50.593958983662297"/>
    <n v="0.90269223693892608"/>
    <n v="9.7307763061074373E-2"/>
  </r>
  <r>
    <n v="2017"/>
    <n v="23017"/>
    <x v="8"/>
    <n v="53"/>
    <x v="8"/>
    <n v="2"/>
    <x v="1"/>
    <n v="0"/>
    <n v="0"/>
    <n v="0"/>
    <e v="#DIV/0!"/>
    <e v="#DIV/0!"/>
  </r>
  <r>
    <n v="2017"/>
    <n v="23017"/>
    <x v="8"/>
    <n v="53"/>
    <x v="8"/>
    <n v="3"/>
    <x v="2"/>
    <n v="13393.7158684769"/>
    <n v="12090.398478461901"/>
    <n v="1303.31739001501"/>
    <n v="0.90269187409877394"/>
    <n v="9.7308125901226838E-2"/>
  </r>
  <r>
    <n v="2017"/>
    <n v="23017"/>
    <x v="8"/>
    <n v="53"/>
    <x v="8"/>
    <n v="4"/>
    <x v="3"/>
    <n v="0"/>
    <n v="0"/>
    <n v="0"/>
    <e v="#DIV/0!"/>
    <e v="#DIV/0!"/>
  </r>
  <r>
    <n v="2017"/>
    <n v="23017"/>
    <x v="8"/>
    <n v="53"/>
    <x v="8"/>
    <n v="5"/>
    <x v="4"/>
    <n v="337.69667020174097"/>
    <n v="304.83685919940399"/>
    <n v="32.859811002337402"/>
    <n v="0.90269429964261583"/>
    <n v="9.7305700357385394E-2"/>
  </r>
  <r>
    <n v="2017"/>
    <n v="23017"/>
    <x v="8"/>
    <n v="54"/>
    <x v="9"/>
    <n v="1"/>
    <x v="0"/>
    <n v="1241.82794739219"/>
    <n v="1120.98877170992"/>
    <n v="120.83917568226499"/>
    <n v="0.90269249783270744"/>
    <n v="9.730750216728852E-2"/>
  </r>
  <r>
    <n v="2017"/>
    <n v="23017"/>
    <x v="8"/>
    <n v="54"/>
    <x v="9"/>
    <n v="2"/>
    <x v="1"/>
    <n v="0"/>
    <n v="0"/>
    <n v="0"/>
    <e v="#DIV/0!"/>
    <e v="#DIV/0!"/>
  </r>
  <r>
    <n v="2017"/>
    <n v="23017"/>
    <x v="8"/>
    <n v="54"/>
    <x v="9"/>
    <n v="3"/>
    <x v="2"/>
    <n v="35095.130309446198"/>
    <n v="31680.0822455854"/>
    <n v="3415.0480638607601"/>
    <n v="0.90269168304123359"/>
    <n v="9.7308316958765254E-2"/>
  </r>
  <r>
    <n v="2017"/>
    <n v="23017"/>
    <x v="8"/>
    <n v="54"/>
    <x v="9"/>
    <n v="4"/>
    <x v="3"/>
    <n v="0"/>
    <n v="0"/>
    <n v="0"/>
    <e v="#DIV/0!"/>
    <e v="#DIV/0!"/>
  </r>
  <r>
    <n v="2017"/>
    <n v="23017"/>
    <x v="8"/>
    <n v="54"/>
    <x v="9"/>
    <n v="5"/>
    <x v="4"/>
    <n v="890.72145165043105"/>
    <n v="804.04944558357602"/>
    <n v="86.672006066854195"/>
    <n v="0.90269460120640499"/>
    <n v="9.7305398793594053E-2"/>
  </r>
  <r>
    <n v="2017"/>
    <n v="23017"/>
    <x v="8"/>
    <n v="61"/>
    <x v="10"/>
    <n v="1"/>
    <x v="0"/>
    <n v="9.8818918165888103"/>
    <n v="8.9202843501414293"/>
    <n v="0.96160746644738304"/>
    <n v="0.9026899419367127"/>
    <n v="9.7310058063287533E-2"/>
  </r>
  <r>
    <n v="2017"/>
    <n v="23017"/>
    <x v="8"/>
    <n v="61"/>
    <x v="10"/>
    <n v="2"/>
    <x v="1"/>
    <n v="0"/>
    <n v="0"/>
    <n v="0"/>
    <e v="#DIV/0!"/>
    <e v="#DIV/0!"/>
  </r>
  <r>
    <n v="2017"/>
    <n v="23017"/>
    <x v="8"/>
    <n v="61"/>
    <x v="10"/>
    <n v="3"/>
    <x v="2"/>
    <n v="219.35552913194601"/>
    <n v="198.010031099987"/>
    <n v="21.345498031958801"/>
    <n v="0.90268994760957522"/>
    <n v="9.7310052390423799E-2"/>
  </r>
  <r>
    <n v="2017"/>
    <n v="23017"/>
    <x v="8"/>
    <n v="61"/>
    <x v="10"/>
    <n v="4"/>
    <x v="3"/>
    <n v="0"/>
    <n v="0"/>
    <n v="0"/>
    <e v="#DIV/0!"/>
    <e v="#DIV/0!"/>
  </r>
  <r>
    <n v="2017"/>
    <n v="23017"/>
    <x v="8"/>
    <n v="61"/>
    <x v="10"/>
    <n v="5"/>
    <x v="4"/>
    <n v="9.2521807814182608"/>
    <n v="8.3518523270301408"/>
    <n v="0.90032845438812004"/>
    <n v="0.90269013590868152"/>
    <n v="9.7309864091318504E-2"/>
  </r>
  <r>
    <n v="2017"/>
    <n v="23019"/>
    <x v="9"/>
    <n v="11"/>
    <x v="0"/>
    <n v="1"/>
    <x v="0"/>
    <n v="18266.680649749102"/>
    <n v="16489.226455542401"/>
    <n v="1777.4541942067401"/>
    <n v="0.90269418794316558"/>
    <n v="9.730581205683661E-2"/>
  </r>
  <r>
    <n v="2017"/>
    <n v="23019"/>
    <x v="9"/>
    <n v="11"/>
    <x v="0"/>
    <n v="2"/>
    <x v="1"/>
    <n v="37386.583484307397"/>
    <n v="33748.5657175456"/>
    <n v="3638.01776676182"/>
    <n v="0.90269189030634978"/>
    <n v="9.7308109693650863E-2"/>
  </r>
  <r>
    <n v="2017"/>
    <n v="23019"/>
    <x v="9"/>
    <n v="11"/>
    <x v="0"/>
    <n v="3"/>
    <x v="2"/>
    <n v="236487.44789217101"/>
    <n v="213475.46434206"/>
    <n v="23011.983550110999"/>
    <n v="0.9026925794361671"/>
    <n v="9.7307420563832889E-2"/>
  </r>
  <r>
    <n v="2017"/>
    <n v="23019"/>
    <x v="9"/>
    <n v="11"/>
    <x v="0"/>
    <n v="4"/>
    <x v="3"/>
    <n v="27681.138960188"/>
    <n v="24987.601086620401"/>
    <n v="2693.5378735675899"/>
    <n v="0.90269410960865659"/>
    <n v="9.7305890391343075E-2"/>
  </r>
  <r>
    <n v="2017"/>
    <n v="23019"/>
    <x v="9"/>
    <n v="11"/>
    <x v="0"/>
    <n v="5"/>
    <x v="4"/>
    <n v="103060.569379219"/>
    <n v="93031.538533114304"/>
    <n v="10029.030846104501"/>
    <n v="0.9026879930266819"/>
    <n v="9.7312006973316226E-2"/>
  </r>
  <r>
    <n v="2017"/>
    <n v="23019"/>
    <x v="9"/>
    <n v="21"/>
    <x v="1"/>
    <n v="1"/>
    <x v="0"/>
    <n v="1314557.6320463"/>
    <n v="1186636.27167169"/>
    <n v="127921.360374603"/>
    <n v="0.90268866327641961"/>
    <n v="9.7311336723575073E-2"/>
  </r>
  <r>
    <n v="2017"/>
    <n v="23019"/>
    <x v="9"/>
    <n v="21"/>
    <x v="1"/>
    <n v="2"/>
    <x v="1"/>
    <n v="4201925.26937606"/>
    <n v="3793040.46108536"/>
    <n v="408884.80829069798"/>
    <n v="0.90269108037911039"/>
    <n v="9.7308919620889139E-2"/>
  </r>
  <r>
    <n v="2017"/>
    <n v="23019"/>
    <x v="9"/>
    <n v="21"/>
    <x v="1"/>
    <n v="3"/>
    <x v="2"/>
    <n v="7413476.8518948797"/>
    <n v="6692084.2771022003"/>
    <n v="721392.574792678"/>
    <n v="0.90269173436370931"/>
    <n v="9.7308265636290553E-2"/>
  </r>
  <r>
    <n v="2017"/>
    <n v="23019"/>
    <x v="9"/>
    <n v="21"/>
    <x v="1"/>
    <n v="4"/>
    <x v="3"/>
    <n v="2004869.70910943"/>
    <n v="1809781.29444267"/>
    <n v="195088.41466676301"/>
    <n v="0.90269272173630721"/>
    <n v="9.730727826369423E-2"/>
  </r>
  <r>
    <n v="2017"/>
    <n v="23019"/>
    <x v="9"/>
    <n v="21"/>
    <x v="1"/>
    <n v="5"/>
    <x v="4"/>
    <n v="6656187.3393872101"/>
    <n v="6008491.7167353397"/>
    <n v="647695.62265186897"/>
    <n v="0.90269269934468233"/>
    <n v="9.730730065531748E-2"/>
  </r>
  <r>
    <n v="2017"/>
    <n v="23019"/>
    <x v="9"/>
    <n v="31"/>
    <x v="2"/>
    <n v="1"/>
    <x v="0"/>
    <n v="2381650.46671911"/>
    <n v="2149892.8516166001"/>
    <n v="231757.615102518"/>
    <n v="0.90269033246437191"/>
    <n v="9.7309667535631417E-2"/>
  </r>
  <r>
    <n v="2017"/>
    <n v="23019"/>
    <x v="9"/>
    <n v="31"/>
    <x v="2"/>
    <n v="2"/>
    <x v="1"/>
    <n v="9047900.0250315592"/>
    <n v="8167423.7552683204"/>
    <n v="880476.26976324106"/>
    <n v="0.9026872238500262"/>
    <n v="9.7312776149974092E-2"/>
  </r>
  <r>
    <n v="2017"/>
    <n v="23019"/>
    <x v="9"/>
    <n v="31"/>
    <x v="2"/>
    <n v="3"/>
    <x v="2"/>
    <n v="18604730.720598798"/>
    <n v="16794420.508418299"/>
    <n v="1810310.2121804601"/>
    <n v="0.9026962421887591"/>
    <n v="9.7303757811238817E-2"/>
  </r>
  <r>
    <n v="2017"/>
    <n v="23019"/>
    <x v="9"/>
    <n v="31"/>
    <x v="2"/>
    <n v="4"/>
    <x v="3"/>
    <n v="4408896.5939414203"/>
    <n v="3979874.6229136302"/>
    <n v="429021.97102779202"/>
    <n v="0.90269175929021794"/>
    <n v="9.7308240709782529E-2"/>
  </r>
  <r>
    <n v="2017"/>
    <n v="23019"/>
    <x v="9"/>
    <n v="31"/>
    <x v="2"/>
    <n v="5"/>
    <x v="4"/>
    <n v="11503654.9808346"/>
    <n v="10384211.4498441"/>
    <n v="1119443.53099052"/>
    <n v="0.90268801238775653"/>
    <n v="9.7311987612245257E-2"/>
  </r>
  <r>
    <n v="2017"/>
    <n v="23019"/>
    <x v="9"/>
    <n v="32"/>
    <x v="3"/>
    <n v="1"/>
    <x v="0"/>
    <n v="253719.73581015799"/>
    <n v="229030.80347550599"/>
    <n v="24688.932334652702"/>
    <n v="0.90269210924480414"/>
    <n v="9.7307890755198592E-2"/>
  </r>
  <r>
    <n v="2017"/>
    <n v="23019"/>
    <x v="9"/>
    <n v="32"/>
    <x v="3"/>
    <n v="2"/>
    <x v="1"/>
    <n v="874839.508451581"/>
    <n v="789708.24096515495"/>
    <n v="85131.267486426004"/>
    <n v="0.90268927424516543"/>
    <n v="9.7310725754834487E-2"/>
  </r>
  <r>
    <n v="2017"/>
    <n v="23019"/>
    <x v="9"/>
    <n v="32"/>
    <x v="3"/>
    <n v="3"/>
    <x v="2"/>
    <n v="1814809.32246956"/>
    <n v="1638214.93488805"/>
    <n v="176594.387581508"/>
    <n v="0.90269259398491319"/>
    <n v="9.7307406015085668E-2"/>
  </r>
  <r>
    <n v="2017"/>
    <n v="23019"/>
    <x v="9"/>
    <n v="32"/>
    <x v="3"/>
    <n v="4"/>
    <x v="3"/>
    <n v="421481.30066080502"/>
    <n v="380467.96291846898"/>
    <n v="41013.337742336204"/>
    <n v="0.90269239067537588"/>
    <n v="9.7307609324624483E-2"/>
  </r>
  <r>
    <n v="2017"/>
    <n v="23019"/>
    <x v="9"/>
    <n v="32"/>
    <x v="3"/>
    <n v="5"/>
    <x v="4"/>
    <n v="1128174.6363967001"/>
    <n v="1018390.76035696"/>
    <n v="109783.876039736"/>
    <n v="0.90268893440967524"/>
    <n v="9.7311065590321155E-2"/>
  </r>
  <r>
    <n v="2017"/>
    <n v="23019"/>
    <x v="9"/>
    <n v="42"/>
    <x v="4"/>
    <n v="1"/>
    <x v="0"/>
    <n v="25.7762335584566"/>
    <n v="23.267968672445999"/>
    <n v="2.5082648860105299"/>
    <n v="0.90269079148735076"/>
    <n v="9.7309208512646517E-2"/>
  </r>
  <r>
    <n v="2017"/>
    <n v="23019"/>
    <x v="9"/>
    <n v="42"/>
    <x v="4"/>
    <n v="2"/>
    <x v="1"/>
    <n v="885.37405282511395"/>
    <n v="799.220446264982"/>
    <n v="86.153606560132303"/>
    <n v="0.90269241990407678"/>
    <n v="9.7307580095923635E-2"/>
  </r>
  <r>
    <n v="2017"/>
    <n v="23019"/>
    <x v="9"/>
    <n v="42"/>
    <x v="4"/>
    <n v="3"/>
    <x v="2"/>
    <n v="1634.19544479554"/>
    <n v="1475.1774855690501"/>
    <n v="159.017959226486"/>
    <n v="0.90269342646075901"/>
    <n v="9.7306573539238633E-2"/>
  </r>
  <r>
    <n v="2017"/>
    <n v="23019"/>
    <x v="9"/>
    <n v="42"/>
    <x v="4"/>
    <n v="4"/>
    <x v="3"/>
    <n v="375.786343853365"/>
    <n v="339.218977964082"/>
    <n v="36.567365889282698"/>
    <n v="0.90269107303284046"/>
    <n v="9.7308926967158746E-2"/>
  </r>
  <r>
    <n v="2017"/>
    <n v="23019"/>
    <x v="9"/>
    <n v="42"/>
    <x v="4"/>
    <n v="5"/>
    <x v="4"/>
    <n v="864.84476459038206"/>
    <n v="780.68687323444306"/>
    <n v="84.157891355939199"/>
    <n v="0.90269017654769657"/>
    <n v="9.7309823452303656E-2"/>
  </r>
  <r>
    <n v="2017"/>
    <n v="23019"/>
    <x v="9"/>
    <n v="43"/>
    <x v="5"/>
    <n v="1"/>
    <x v="0"/>
    <n v="280.180082174169"/>
    <n v="252.91661191316899"/>
    <n v="27.263470261000499"/>
    <n v="0.90269304638131931"/>
    <n v="9.730695361868244E-2"/>
  </r>
  <r>
    <n v="2017"/>
    <n v="23019"/>
    <x v="9"/>
    <n v="43"/>
    <x v="5"/>
    <n v="2"/>
    <x v="1"/>
    <n v="1956.9624136397199"/>
    <n v="1766.5373706553901"/>
    <n v="190.425042984329"/>
    <n v="0.90269356138007695"/>
    <n v="9.7306438619922608E-2"/>
  </r>
  <r>
    <n v="2017"/>
    <n v="23019"/>
    <x v="9"/>
    <n v="43"/>
    <x v="5"/>
    <n v="3"/>
    <x v="2"/>
    <n v="3546.3628502944798"/>
    <n v="3201.27340436644"/>
    <n v="345.08944592803601"/>
    <n v="0.90269200854633791"/>
    <n v="9.730799145366098E-2"/>
  </r>
  <r>
    <n v="2017"/>
    <n v="23019"/>
    <x v="9"/>
    <n v="43"/>
    <x v="5"/>
    <n v="4"/>
    <x v="3"/>
    <n v="910.66033307479699"/>
    <n v="822.04763308080601"/>
    <n v="88.612699993990603"/>
    <n v="0.9026940157865504"/>
    <n v="9.7305984213449215E-2"/>
  </r>
  <r>
    <n v="2017"/>
    <n v="23019"/>
    <x v="9"/>
    <n v="43"/>
    <x v="5"/>
    <n v="5"/>
    <x v="4"/>
    <n v="1936.0620125527601"/>
    <n v="1747.67333272683"/>
    <n v="188.38867982592399"/>
    <n v="0.90269491441674765"/>
    <n v="9.7305085583249185E-2"/>
  </r>
  <r>
    <n v="2017"/>
    <n v="23019"/>
    <x v="9"/>
    <n v="51"/>
    <x v="6"/>
    <n v="1"/>
    <x v="0"/>
    <n v="106.45793885372601"/>
    <n v="96.098868358595098"/>
    <n v="10.3590704951307"/>
    <n v="0.90269330209967391"/>
    <n v="9.7306697900324174E-2"/>
  </r>
  <r>
    <n v="2017"/>
    <n v="23019"/>
    <x v="9"/>
    <n v="51"/>
    <x v="6"/>
    <n v="2"/>
    <x v="1"/>
    <n v="1020.08801818466"/>
    <n v="920.82261914296305"/>
    <n v="99.2653990417015"/>
    <n v="0.90268937849270225"/>
    <n v="9.7310621507302242E-2"/>
  </r>
  <r>
    <n v="2017"/>
    <n v="23019"/>
    <x v="9"/>
    <n v="51"/>
    <x v="6"/>
    <n v="3"/>
    <x v="2"/>
    <n v="2990.7816073569002"/>
    <n v="2699.7605231039001"/>
    <n v="291.02108425299798"/>
    <n v="0.90269397018587738"/>
    <n v="9.7306029814121911E-2"/>
  </r>
  <r>
    <n v="2017"/>
    <n v="23019"/>
    <x v="9"/>
    <n v="51"/>
    <x v="6"/>
    <n v="4"/>
    <x v="3"/>
    <n v="588.61534741586297"/>
    <n v="531.33895823468004"/>
    <n v="57.2763891811829"/>
    <n v="0.90269300752581882"/>
    <n v="9.7306992474181148E-2"/>
  </r>
  <r>
    <n v="2017"/>
    <n v="23019"/>
    <x v="9"/>
    <n v="51"/>
    <x v="6"/>
    <n v="5"/>
    <x v="4"/>
    <n v="1781.20674057672"/>
    <n v="1607.88992071694"/>
    <n v="173.31681985978"/>
    <n v="0.90269696610082251"/>
    <n v="9.7303033899177466E-2"/>
  </r>
  <r>
    <n v="2017"/>
    <n v="23019"/>
    <x v="9"/>
    <n v="52"/>
    <x v="7"/>
    <n v="1"/>
    <x v="0"/>
    <n v="46386.323182379099"/>
    <n v="41872.575456799699"/>
    <n v="4513.7477255793901"/>
    <n v="0.90269227186141687"/>
    <n v="9.7307728138582877E-2"/>
  </r>
  <r>
    <n v="2017"/>
    <n v="23019"/>
    <x v="9"/>
    <n v="52"/>
    <x v="7"/>
    <n v="2"/>
    <x v="1"/>
    <n v="280868.32782739599"/>
    <n v="253537.85352292401"/>
    <n v="27330.474304472002"/>
    <n v="0.90269292904656884"/>
    <n v="9.7307070953431218E-2"/>
  </r>
  <r>
    <n v="2017"/>
    <n v="23019"/>
    <x v="9"/>
    <n v="52"/>
    <x v="7"/>
    <n v="3"/>
    <x v="2"/>
    <n v="893993.99225646001"/>
    <n v="807003.38059110998"/>
    <n v="86990.611665350894"/>
    <n v="0.90269441135081474"/>
    <n v="9.7305588649186245E-2"/>
  </r>
  <r>
    <n v="2017"/>
    <n v="23019"/>
    <x v="9"/>
    <n v="52"/>
    <x v="7"/>
    <n v="4"/>
    <x v="3"/>
    <n v="199439.42054169401"/>
    <n v="180032.90264037601"/>
    <n v="19406.5179013179"/>
    <n v="0.90269467365775391"/>
    <n v="9.7305326342245618E-2"/>
  </r>
  <r>
    <n v="2017"/>
    <n v="23019"/>
    <x v="9"/>
    <n v="52"/>
    <x v="7"/>
    <n v="5"/>
    <x v="4"/>
    <n v="525805.34061420802"/>
    <n v="474639.92933494103"/>
    <n v="51165.411279266402"/>
    <n v="0.90269134349320368"/>
    <n v="9.7308656506795169E-2"/>
  </r>
  <r>
    <n v="2017"/>
    <n v="23019"/>
    <x v="9"/>
    <n v="53"/>
    <x v="8"/>
    <n v="1"/>
    <x v="0"/>
    <n v="193.839833664521"/>
    <n v="174.97792364887201"/>
    <n v="18.861910015648998"/>
    <n v="0.90269332335327246"/>
    <n v="9.7306676646727555E-2"/>
  </r>
  <r>
    <n v="2017"/>
    <n v="23019"/>
    <x v="9"/>
    <n v="53"/>
    <x v="8"/>
    <n v="2"/>
    <x v="1"/>
    <n v="710.37578735597901"/>
    <n v="641.25093534525502"/>
    <n v="69.124852010723899"/>
    <n v="0.90269255619197419"/>
    <n v="9.730744380802564E-2"/>
  </r>
  <r>
    <n v="2017"/>
    <n v="23019"/>
    <x v="9"/>
    <n v="53"/>
    <x v="8"/>
    <n v="3"/>
    <x v="2"/>
    <n v="2269.0008473012499"/>
    <n v="2048.21009843707"/>
    <n v="220.790748864178"/>
    <n v="0.90269252251413279"/>
    <n v="9.7307477485866323E-2"/>
  </r>
  <r>
    <n v="2017"/>
    <n v="23019"/>
    <x v="9"/>
    <n v="53"/>
    <x v="8"/>
    <n v="4"/>
    <x v="3"/>
    <n v="524.19437346020902"/>
    <n v="473.186045776257"/>
    <n v="51.008327683951698"/>
    <n v="0.90269195881053466"/>
    <n v="9.7308041189464775E-2"/>
  </r>
  <r>
    <n v="2017"/>
    <n v="23019"/>
    <x v="9"/>
    <n v="53"/>
    <x v="8"/>
    <n v="5"/>
    <x v="4"/>
    <n v="1293.1511679790201"/>
    <n v="1167.3186544713501"/>
    <n v="125.832513507675"/>
    <n v="0.90269311382649464"/>
    <n v="9.7306886173509216E-2"/>
  </r>
  <r>
    <n v="2017"/>
    <n v="23019"/>
    <x v="9"/>
    <n v="54"/>
    <x v="9"/>
    <n v="1"/>
    <x v="0"/>
    <n v="2073.1460395367799"/>
    <n v="1871.4113779971501"/>
    <n v="201.734661539623"/>
    <n v="0.90269153369209576"/>
    <n v="9.7308466307900937E-2"/>
  </r>
  <r>
    <n v="2017"/>
    <n v="23019"/>
    <x v="9"/>
    <n v="54"/>
    <x v="9"/>
    <n v="2"/>
    <x v="1"/>
    <n v="9036.5979518045497"/>
    <n v="8157.21822165305"/>
    <n v="879.37973015150601"/>
    <n v="0.90268685905453028"/>
    <n v="9.7313140945470486E-2"/>
  </r>
  <r>
    <n v="2017"/>
    <n v="23019"/>
    <x v="9"/>
    <n v="54"/>
    <x v="9"/>
    <n v="3"/>
    <x v="2"/>
    <n v="25730.434858738201"/>
    <n v="23226.660560193701"/>
    <n v="2503.7742985444402"/>
    <n v="0.9026921110237589"/>
    <n v="9.7307888976238752E-2"/>
  </r>
  <r>
    <n v="2017"/>
    <n v="23019"/>
    <x v="9"/>
    <n v="54"/>
    <x v="9"/>
    <n v="4"/>
    <x v="3"/>
    <n v="5985.0466148949599"/>
    <n v="5402.6556029610701"/>
    <n v="582.39101193389297"/>
    <n v="0.90269231813759043"/>
    <n v="9.7307681862410053E-2"/>
  </r>
  <r>
    <n v="2017"/>
    <n v="23019"/>
    <x v="9"/>
    <n v="54"/>
    <x v="9"/>
    <n v="5"/>
    <x v="4"/>
    <n v="14745.831808045499"/>
    <n v="13310.93170107"/>
    <n v="1434.9001069754499"/>
    <n v="0.90269113837358428"/>
    <n v="9.7308861626412391E-2"/>
  </r>
  <r>
    <n v="2017"/>
    <n v="23019"/>
    <x v="9"/>
    <n v="61"/>
    <x v="10"/>
    <n v="1"/>
    <x v="0"/>
    <n v="23.3463721584796"/>
    <n v="21.074588908146598"/>
    <n v="2.27178325033299"/>
    <n v="0.90269223693892542"/>
    <n v="9.7307763061074096E-2"/>
  </r>
  <r>
    <n v="2017"/>
    <n v="23019"/>
    <x v="9"/>
    <n v="61"/>
    <x v="10"/>
    <n v="2"/>
    <x v="1"/>
    <n v="241.51940079309199"/>
    <n v="218.017736763844"/>
    <n v="23.501664029247699"/>
    <n v="0.90269243815579969"/>
    <n v="9.7307561844199059E-2"/>
  </r>
  <r>
    <n v="2017"/>
    <n v="23019"/>
    <x v="9"/>
    <n v="61"/>
    <x v="10"/>
    <n v="3"/>
    <x v="2"/>
    <n v="153.822903496202"/>
    <n v="138.854384465713"/>
    <n v="14.968519030488499"/>
    <n v="0.90268992009464577"/>
    <n v="9.7310079905350913E-2"/>
  </r>
  <r>
    <n v="2017"/>
    <n v="23019"/>
    <x v="9"/>
    <n v="61"/>
    <x v="10"/>
    <n v="4"/>
    <x v="3"/>
    <n v="46.561420973567699"/>
    <n v="42.0305992352394"/>
    <n v="4.5308217383282399"/>
    <n v="0.90269150632450867"/>
    <n v="9.7308493675489993E-2"/>
  </r>
  <r>
    <n v="2017"/>
    <n v="23019"/>
    <x v="9"/>
    <n v="61"/>
    <x v="10"/>
    <n v="5"/>
    <x v="4"/>
    <n v="45.869211160328398"/>
    <n v="41.405793788348497"/>
    <n v="4.46341737197986"/>
    <n v="0.90269251946847862"/>
    <n v="9.7307480531520538E-2"/>
  </r>
  <r>
    <n v="2017"/>
    <n v="23021"/>
    <x v="10"/>
    <n v="11"/>
    <x v="0"/>
    <n v="1"/>
    <x v="0"/>
    <n v="2213.3086163177099"/>
    <n v="1997.93569593704"/>
    <n v="215.372920380663"/>
    <n v="0.90269187098770409"/>
    <n v="9.7308129012292813E-2"/>
  </r>
  <r>
    <n v="2017"/>
    <n v="23021"/>
    <x v="10"/>
    <n v="11"/>
    <x v="0"/>
    <n v="2"/>
    <x v="1"/>
    <n v="0"/>
    <n v="0"/>
    <n v="0"/>
    <e v="#DIV/0!"/>
    <e v="#DIV/0!"/>
  </r>
  <r>
    <n v="2017"/>
    <n v="23021"/>
    <x v="10"/>
    <n v="11"/>
    <x v="0"/>
    <n v="3"/>
    <x v="2"/>
    <n v="70569.807854127794"/>
    <n v="63702.697837671003"/>
    <n v="6867.1100164568297"/>
    <n v="0.90269053827308787"/>
    <n v="9.7309461726912669E-2"/>
  </r>
  <r>
    <n v="2017"/>
    <n v="23021"/>
    <x v="10"/>
    <n v="11"/>
    <x v="0"/>
    <n v="4"/>
    <x v="3"/>
    <n v="0"/>
    <n v="0"/>
    <n v="0"/>
    <e v="#DIV/0!"/>
    <e v="#DIV/0!"/>
  </r>
  <r>
    <n v="2017"/>
    <n v="23021"/>
    <x v="10"/>
    <n v="11"/>
    <x v="0"/>
    <n v="5"/>
    <x v="4"/>
    <n v="0"/>
    <n v="0"/>
    <n v="0"/>
    <e v="#DIV/0!"/>
    <e v="#DIV/0!"/>
  </r>
  <r>
    <n v="2017"/>
    <n v="23021"/>
    <x v="10"/>
    <n v="21"/>
    <x v="1"/>
    <n v="1"/>
    <x v="0"/>
    <n v="143520.30465531201"/>
    <n v="129554.389468045"/>
    <n v="13965.915187267299"/>
    <n v="0.90269031813436795"/>
    <n v="9.7309681865634115E-2"/>
  </r>
  <r>
    <n v="2017"/>
    <n v="23021"/>
    <x v="10"/>
    <n v="21"/>
    <x v="1"/>
    <n v="2"/>
    <x v="1"/>
    <n v="0"/>
    <n v="0"/>
    <n v="0"/>
    <e v="#DIV/0!"/>
    <e v="#DIV/0!"/>
  </r>
  <r>
    <n v="2017"/>
    <n v="23021"/>
    <x v="10"/>
    <n v="21"/>
    <x v="1"/>
    <n v="3"/>
    <x v="2"/>
    <n v="1517505.7559181701"/>
    <n v="1369841.7993256401"/>
    <n v="147663.95659252201"/>
    <n v="0.90269298418365096"/>
    <n v="9.7307015816343725E-2"/>
  </r>
  <r>
    <n v="2017"/>
    <n v="23021"/>
    <x v="10"/>
    <n v="21"/>
    <x v="1"/>
    <n v="4"/>
    <x v="3"/>
    <n v="0"/>
    <n v="0"/>
    <n v="0"/>
    <e v="#DIV/0!"/>
    <e v="#DIV/0!"/>
  </r>
  <r>
    <n v="2017"/>
    <n v="23021"/>
    <x v="10"/>
    <n v="21"/>
    <x v="1"/>
    <n v="5"/>
    <x v="4"/>
    <n v="0"/>
    <n v="0"/>
    <n v="0"/>
    <e v="#DIV/0!"/>
    <e v="#DIV/0!"/>
  </r>
  <r>
    <n v="2017"/>
    <n v="23021"/>
    <x v="10"/>
    <n v="31"/>
    <x v="2"/>
    <n v="1"/>
    <x v="0"/>
    <n v="350431.74510134"/>
    <n v="316331.85388734302"/>
    <n v="34099.891213996998"/>
    <n v="0.90269177467316564"/>
    <n v="9.7308225326834419E-2"/>
  </r>
  <r>
    <n v="2017"/>
    <n v="23021"/>
    <x v="10"/>
    <n v="31"/>
    <x v="2"/>
    <n v="2"/>
    <x v="1"/>
    <n v="0"/>
    <n v="0"/>
    <n v="0"/>
    <e v="#DIV/0!"/>
    <e v="#DIV/0!"/>
  </r>
  <r>
    <n v="2017"/>
    <n v="23021"/>
    <x v="10"/>
    <n v="31"/>
    <x v="2"/>
    <n v="3"/>
    <x v="2"/>
    <n v="4465668.4259496303"/>
    <n v="4031120.9809960602"/>
    <n v="434547.44495356898"/>
    <n v="0.90269151143679838"/>
    <n v="9.7308488563201345E-2"/>
  </r>
  <r>
    <n v="2017"/>
    <n v="23021"/>
    <x v="10"/>
    <n v="31"/>
    <x v="2"/>
    <n v="4"/>
    <x v="3"/>
    <n v="0"/>
    <n v="0"/>
    <n v="0"/>
    <e v="#DIV/0!"/>
    <e v="#DIV/0!"/>
  </r>
  <r>
    <n v="2017"/>
    <n v="23021"/>
    <x v="10"/>
    <n v="31"/>
    <x v="2"/>
    <n v="5"/>
    <x v="4"/>
    <n v="0"/>
    <n v="0"/>
    <n v="0"/>
    <e v="#DIV/0!"/>
    <e v="#DIV/0!"/>
  </r>
  <r>
    <n v="2017"/>
    <n v="23021"/>
    <x v="10"/>
    <n v="32"/>
    <x v="3"/>
    <n v="1"/>
    <x v="0"/>
    <n v="41942.415464582897"/>
    <n v="37861.071779308499"/>
    <n v="4081.3436852743898"/>
    <n v="0.90269173484486664"/>
    <n v="9.7308265155133147E-2"/>
  </r>
  <r>
    <n v="2017"/>
    <n v="23021"/>
    <x v="10"/>
    <n v="32"/>
    <x v="3"/>
    <n v="2"/>
    <x v="1"/>
    <n v="0"/>
    <n v="0"/>
    <n v="0"/>
    <e v="#DIV/0!"/>
    <e v="#DIV/0!"/>
  </r>
  <r>
    <n v="2017"/>
    <n v="23021"/>
    <x v="10"/>
    <n v="32"/>
    <x v="3"/>
    <n v="3"/>
    <x v="2"/>
    <n v="489673.28725809802"/>
    <n v="442024.33984128898"/>
    <n v="47648.947416809599"/>
    <n v="0.90269236926601204"/>
    <n v="9.7307630733989153E-2"/>
  </r>
  <r>
    <n v="2017"/>
    <n v="23021"/>
    <x v="10"/>
    <n v="32"/>
    <x v="3"/>
    <n v="4"/>
    <x v="3"/>
    <n v="0"/>
    <n v="0"/>
    <n v="0"/>
    <e v="#DIV/0!"/>
    <e v="#DIV/0!"/>
  </r>
  <r>
    <n v="2017"/>
    <n v="23021"/>
    <x v="10"/>
    <n v="32"/>
    <x v="3"/>
    <n v="5"/>
    <x v="4"/>
    <n v="0"/>
    <n v="0"/>
    <n v="0"/>
    <e v="#DIV/0!"/>
    <e v="#DIV/0!"/>
  </r>
  <r>
    <n v="2017"/>
    <n v="23021"/>
    <x v="10"/>
    <n v="42"/>
    <x v="4"/>
    <n v="1"/>
    <x v="0"/>
    <n v="1.6168796564857999"/>
    <n v="1.4595451999519999"/>
    <n v="0.15733445653379999"/>
    <n v="0.9026925375041468"/>
    <n v="9.7307462495853203E-2"/>
  </r>
  <r>
    <n v="2017"/>
    <n v="23021"/>
    <x v="10"/>
    <n v="42"/>
    <x v="4"/>
    <n v="2"/>
    <x v="1"/>
    <n v="0"/>
    <n v="0"/>
    <n v="0"/>
    <e v="#DIV/0!"/>
    <e v="#DIV/0!"/>
  </r>
  <r>
    <n v="2017"/>
    <n v="23021"/>
    <x v="10"/>
    <n v="42"/>
    <x v="4"/>
    <n v="3"/>
    <x v="2"/>
    <n v="202.196620346104"/>
    <n v="182.52191889432399"/>
    <n v="19.674701451779502"/>
    <n v="0.90269520124469727"/>
    <n v="9.7304798755300265E-2"/>
  </r>
  <r>
    <n v="2017"/>
    <n v="23021"/>
    <x v="10"/>
    <n v="42"/>
    <x v="4"/>
    <n v="4"/>
    <x v="3"/>
    <n v="0"/>
    <n v="0"/>
    <n v="0"/>
    <e v="#DIV/0!"/>
    <e v="#DIV/0!"/>
  </r>
  <r>
    <n v="2017"/>
    <n v="23021"/>
    <x v="10"/>
    <n v="42"/>
    <x v="4"/>
    <n v="5"/>
    <x v="4"/>
    <n v="0"/>
    <n v="0"/>
    <n v="0"/>
    <e v="#DIV/0!"/>
    <e v="#DIV/0!"/>
  </r>
  <r>
    <n v="2017"/>
    <n v="23021"/>
    <x v="10"/>
    <n v="43"/>
    <x v="5"/>
    <n v="1"/>
    <x v="0"/>
    <n v="31.900692090044998"/>
    <n v="28.796533021478101"/>
    <n v="3.1041590685668501"/>
    <n v="0.90269304942335127"/>
    <n v="9.7306950576647233E-2"/>
  </r>
  <r>
    <n v="2017"/>
    <n v="23021"/>
    <x v="10"/>
    <n v="43"/>
    <x v="5"/>
    <n v="2"/>
    <x v="1"/>
    <n v="0"/>
    <n v="0"/>
    <n v="0"/>
    <e v="#DIV/0!"/>
    <e v="#DIV/0!"/>
  </r>
  <r>
    <n v="2017"/>
    <n v="23021"/>
    <x v="10"/>
    <n v="43"/>
    <x v="5"/>
    <n v="3"/>
    <x v="2"/>
    <n v="784.34448287355497"/>
    <n v="708.02185396769096"/>
    <n v="76.322628905863894"/>
    <n v="0.90269246412463378"/>
    <n v="9.7307535875366072E-2"/>
  </r>
  <r>
    <n v="2017"/>
    <n v="23021"/>
    <x v="10"/>
    <n v="43"/>
    <x v="5"/>
    <n v="4"/>
    <x v="3"/>
    <n v="0"/>
    <n v="0"/>
    <n v="0"/>
    <e v="#DIV/0!"/>
    <e v="#DIV/0!"/>
  </r>
  <r>
    <n v="2017"/>
    <n v="23021"/>
    <x v="10"/>
    <n v="43"/>
    <x v="5"/>
    <n v="5"/>
    <x v="4"/>
    <n v="0"/>
    <n v="0"/>
    <n v="0"/>
    <e v="#DIV/0!"/>
    <e v="#DIV/0!"/>
  </r>
  <r>
    <n v="2017"/>
    <n v="23021"/>
    <x v="10"/>
    <n v="51"/>
    <x v="6"/>
    <n v="1"/>
    <x v="0"/>
    <n v="20.6245124188614"/>
    <n v="18.617566192119099"/>
    <n v="2.0069462267423699"/>
    <n v="0.90269121587054246"/>
    <n v="9.7308784129460923E-2"/>
  </r>
  <r>
    <n v="2017"/>
    <n v="23021"/>
    <x v="10"/>
    <n v="51"/>
    <x v="6"/>
    <n v="2"/>
    <x v="1"/>
    <n v="0"/>
    <n v="0"/>
    <n v="0"/>
    <e v="#DIV/0!"/>
    <e v="#DIV/0!"/>
  </r>
  <r>
    <n v="2017"/>
    <n v="23021"/>
    <x v="10"/>
    <n v="51"/>
    <x v="6"/>
    <n v="3"/>
    <x v="2"/>
    <n v="1227.45575875128"/>
    <n v="1108.0212643146399"/>
    <n v="119.434494436638"/>
    <n v="0.90269751591035452"/>
    <n v="9.7302484089643745E-2"/>
  </r>
  <r>
    <n v="2017"/>
    <n v="23021"/>
    <x v="10"/>
    <n v="51"/>
    <x v="6"/>
    <n v="4"/>
    <x v="3"/>
    <n v="0"/>
    <n v="0"/>
    <n v="0"/>
    <e v="#DIV/0!"/>
    <e v="#DIV/0!"/>
  </r>
  <r>
    <n v="2017"/>
    <n v="23021"/>
    <x v="10"/>
    <n v="51"/>
    <x v="6"/>
    <n v="5"/>
    <x v="4"/>
    <n v="0"/>
    <n v="0"/>
    <n v="0"/>
    <e v="#DIV/0!"/>
    <e v="#DIV/0!"/>
  </r>
  <r>
    <n v="2017"/>
    <n v="23021"/>
    <x v="10"/>
    <n v="52"/>
    <x v="7"/>
    <n v="1"/>
    <x v="0"/>
    <n v="7350.2527168876704"/>
    <n v="6635.0304844148905"/>
    <n v="715.22223247278498"/>
    <n v="0.9026941984144965"/>
    <n v="9.7305801585504226E-2"/>
  </r>
  <r>
    <n v="2017"/>
    <n v="23021"/>
    <x v="10"/>
    <n v="52"/>
    <x v="7"/>
    <n v="2"/>
    <x v="1"/>
    <n v="0"/>
    <n v="0"/>
    <n v="0"/>
    <e v="#DIV/0!"/>
    <e v="#DIV/0!"/>
  </r>
  <r>
    <n v="2017"/>
    <n v="23021"/>
    <x v="10"/>
    <n v="52"/>
    <x v="7"/>
    <n v="3"/>
    <x v="2"/>
    <n v="286221.63072081603"/>
    <n v="258370.09269346"/>
    <n v="27851.538027356401"/>
    <n v="0.90269240672965512"/>
    <n v="9.7307593270346229E-2"/>
  </r>
  <r>
    <n v="2017"/>
    <n v="23021"/>
    <x v="10"/>
    <n v="52"/>
    <x v="7"/>
    <n v="4"/>
    <x v="3"/>
    <n v="0"/>
    <n v="0"/>
    <n v="0"/>
    <e v="#DIV/0!"/>
    <e v="#DIV/0!"/>
  </r>
  <r>
    <n v="2017"/>
    <n v="23021"/>
    <x v="10"/>
    <n v="52"/>
    <x v="7"/>
    <n v="5"/>
    <x v="4"/>
    <n v="0"/>
    <n v="0"/>
    <n v="0"/>
    <e v="#DIV/0!"/>
    <e v="#DIV/0!"/>
  </r>
  <r>
    <n v="2017"/>
    <n v="23021"/>
    <x v="10"/>
    <n v="53"/>
    <x v="8"/>
    <n v="1"/>
    <x v="0"/>
    <n v="5.1501860818881796E-3"/>
    <n v="4.6490417425116004E-3"/>
    <n v="5.01144339376577E-4"/>
    <n v="0.90269393544070786"/>
    <n v="9.7306064559291749E-2"/>
  </r>
  <r>
    <n v="2017"/>
    <n v="23021"/>
    <x v="10"/>
    <n v="53"/>
    <x v="8"/>
    <n v="2"/>
    <x v="1"/>
    <n v="0"/>
    <n v="0"/>
    <n v="0"/>
    <e v="#DIV/0!"/>
    <e v="#DIV/0!"/>
  </r>
  <r>
    <n v="2017"/>
    <n v="23021"/>
    <x v="10"/>
    <n v="53"/>
    <x v="8"/>
    <n v="3"/>
    <x v="2"/>
    <n v="0.21418525234973901"/>
    <n v="0.193343834341446"/>
    <n v="2.0841418008293301E-2"/>
    <n v="0.90269443026702201"/>
    <n v="9.7305569732979311E-2"/>
  </r>
  <r>
    <n v="2017"/>
    <n v="23021"/>
    <x v="10"/>
    <n v="53"/>
    <x v="8"/>
    <n v="4"/>
    <x v="3"/>
    <n v="0"/>
    <n v="0"/>
    <n v="0"/>
    <e v="#DIV/0!"/>
    <e v="#DIV/0!"/>
  </r>
  <r>
    <n v="2017"/>
    <n v="23021"/>
    <x v="10"/>
    <n v="53"/>
    <x v="8"/>
    <n v="5"/>
    <x v="4"/>
    <n v="0"/>
    <n v="0"/>
    <n v="0"/>
    <e v="#DIV/0!"/>
    <e v="#DIV/0!"/>
  </r>
  <r>
    <n v="2017"/>
    <n v="23021"/>
    <x v="10"/>
    <n v="54"/>
    <x v="9"/>
    <n v="1"/>
    <x v="0"/>
    <n v="316.15272569147999"/>
    <n v="285.38883795841599"/>
    <n v="30.763887733063498"/>
    <n v="0.9026929542809472"/>
    <n v="9.7307045719051202E-2"/>
  </r>
  <r>
    <n v="2017"/>
    <n v="23021"/>
    <x v="10"/>
    <n v="54"/>
    <x v="9"/>
    <n v="2"/>
    <x v="1"/>
    <n v="0"/>
    <n v="0"/>
    <n v="0"/>
    <e v="#DIV/0!"/>
    <e v="#DIV/0!"/>
  </r>
  <r>
    <n v="2017"/>
    <n v="23021"/>
    <x v="10"/>
    <n v="54"/>
    <x v="9"/>
    <n v="3"/>
    <x v="2"/>
    <n v="10681.3026378246"/>
    <n v="9641.9613700789596"/>
    <n v="1039.3412677456499"/>
    <n v="0.90269527013820139"/>
    <n v="9.7304729861799583E-2"/>
  </r>
  <r>
    <n v="2017"/>
    <n v="23021"/>
    <x v="10"/>
    <n v="54"/>
    <x v="9"/>
    <n v="4"/>
    <x v="3"/>
    <n v="0"/>
    <n v="0"/>
    <n v="0"/>
    <e v="#DIV/0!"/>
    <e v="#DIV/0!"/>
  </r>
  <r>
    <n v="2017"/>
    <n v="23021"/>
    <x v="10"/>
    <n v="54"/>
    <x v="9"/>
    <n v="5"/>
    <x v="4"/>
    <n v="0"/>
    <n v="0"/>
    <n v="0"/>
    <e v="#DIV/0!"/>
    <e v="#DIV/0!"/>
  </r>
  <r>
    <n v="2017"/>
    <n v="23021"/>
    <x v="10"/>
    <n v="61"/>
    <x v="10"/>
    <n v="1"/>
    <x v="0"/>
    <n v="5.1573215699106001"/>
    <n v="4.6554809482450503"/>
    <n v="0.50184062166555199"/>
    <n v="0.90269355616810043"/>
    <n v="9.7306443831899972E-2"/>
  </r>
  <r>
    <n v="2017"/>
    <n v="23021"/>
    <x v="10"/>
    <n v="61"/>
    <x v="10"/>
    <n v="2"/>
    <x v="1"/>
    <n v="0"/>
    <n v="0"/>
    <n v="0"/>
    <e v="#DIV/0!"/>
    <e v="#DIV/0!"/>
  </r>
  <r>
    <n v="2017"/>
    <n v="23021"/>
    <x v="10"/>
    <n v="61"/>
    <x v="10"/>
    <n v="3"/>
    <x v="2"/>
    <n v="169.59519971598399"/>
    <n v="153.09272378499699"/>
    <n v="16.502475930986702"/>
    <n v="0.90269491142070524"/>
    <n v="9.7305088579292959E-2"/>
  </r>
  <r>
    <n v="2017"/>
    <n v="23021"/>
    <x v="10"/>
    <n v="61"/>
    <x v="10"/>
    <n v="4"/>
    <x v="3"/>
    <n v="0"/>
    <n v="0"/>
    <n v="0"/>
    <e v="#DIV/0!"/>
    <e v="#DIV/0!"/>
  </r>
  <r>
    <n v="2017"/>
    <n v="23021"/>
    <x v="10"/>
    <n v="61"/>
    <x v="10"/>
    <n v="5"/>
    <x v="4"/>
    <n v="0"/>
    <n v="0"/>
    <n v="0"/>
    <e v="#DIV/0!"/>
    <e v="#DIV/0!"/>
  </r>
  <r>
    <n v="2017"/>
    <n v="23023"/>
    <x v="11"/>
    <n v="11"/>
    <x v="0"/>
    <n v="1"/>
    <x v="0"/>
    <n v="4291.5490231896401"/>
    <n v="3873.9476636909299"/>
    <n v="417.60135949871699"/>
    <n v="0.90269216144516196"/>
    <n v="9.7307838554839571E-2"/>
  </r>
  <r>
    <n v="2017"/>
    <n v="23023"/>
    <x v="11"/>
    <n v="11"/>
    <x v="0"/>
    <n v="2"/>
    <x v="1"/>
    <n v="8030.9074254098196"/>
    <n v="7249.4279069442"/>
    <n v="781.47951846562205"/>
    <n v="0.90269100649908929"/>
    <n v="9.7308993500911004E-2"/>
  </r>
  <r>
    <n v="2017"/>
    <n v="23023"/>
    <x v="11"/>
    <n v="11"/>
    <x v="0"/>
    <n v="3"/>
    <x v="2"/>
    <n v="94317.487955996301"/>
    <n v="85140.0691669511"/>
    <n v="9177.4187890451394"/>
    <n v="0.90269653075019429"/>
    <n v="9.7303469249805E-2"/>
  </r>
  <r>
    <n v="2017"/>
    <n v="23023"/>
    <x v="11"/>
    <n v="11"/>
    <x v="0"/>
    <n v="4"/>
    <x v="3"/>
    <n v="1561.5838415035"/>
    <n v="1409.6271811655199"/>
    <n v="151.95666033798099"/>
    <n v="0.90269068089762283"/>
    <n v="9.7309319102377764E-2"/>
  </r>
  <r>
    <n v="2017"/>
    <n v="23023"/>
    <x v="11"/>
    <n v="11"/>
    <x v="0"/>
    <n v="5"/>
    <x v="4"/>
    <n v="28661.635984546101"/>
    <n v="25872.6476407009"/>
    <n v="2788.9883438451802"/>
    <n v="0.90269263257167243"/>
    <n v="9.7307367428326783E-2"/>
  </r>
  <r>
    <n v="2017"/>
    <n v="23023"/>
    <x v="11"/>
    <n v="21"/>
    <x v="1"/>
    <n v="1"/>
    <x v="0"/>
    <n v="334059.76424988598"/>
    <n v="301553.26925683802"/>
    <n v="32506.494993048302"/>
    <n v="0.90269257638363121"/>
    <n v="9.7307423616369862E-2"/>
  </r>
  <r>
    <n v="2017"/>
    <n v="23023"/>
    <x v="11"/>
    <n v="21"/>
    <x v="1"/>
    <n v="2"/>
    <x v="1"/>
    <n v="1668143.8363915901"/>
    <n v="1505818.3853044501"/>
    <n v="162325.451087147"/>
    <n v="0.90269097451556046"/>
    <n v="9.7309025484443742E-2"/>
  </r>
  <r>
    <n v="2017"/>
    <n v="23023"/>
    <x v="11"/>
    <n v="21"/>
    <x v="1"/>
    <n v="3"/>
    <x v="2"/>
    <n v="2177049.2037782199"/>
    <n v="1965205.0916994701"/>
    <n v="211844.11207874501"/>
    <n v="0.90269208812042501"/>
    <n v="9.7307911879572731E-2"/>
  </r>
  <r>
    <n v="2017"/>
    <n v="23023"/>
    <x v="11"/>
    <n v="21"/>
    <x v="1"/>
    <n v="4"/>
    <x v="3"/>
    <n v="345927.78457654599"/>
    <n v="312265.83970093803"/>
    <n v="33661.944875608096"/>
    <n v="0.90269083208562184"/>
    <n v="9.7309167914378589E-2"/>
  </r>
  <r>
    <n v="2017"/>
    <n v="23023"/>
    <x v="11"/>
    <n v="21"/>
    <x v="1"/>
    <n v="5"/>
    <x v="4"/>
    <n v="1175111.9778208099"/>
    <n v="1060768.0237499301"/>
    <n v="114343.954070882"/>
    <n v="0.9026952697027858"/>
    <n v="9.7304730297216022E-2"/>
  </r>
  <r>
    <n v="2017"/>
    <n v="23023"/>
    <x v="11"/>
    <n v="31"/>
    <x v="2"/>
    <n v="1"/>
    <x v="0"/>
    <n v="603459.86150506896"/>
    <n v="544738.17590115196"/>
    <n v="58721.685603917598"/>
    <n v="0.90269164637153954"/>
    <n v="9.7308353628461408E-2"/>
  </r>
  <r>
    <n v="2017"/>
    <n v="23023"/>
    <x v="11"/>
    <n v="31"/>
    <x v="2"/>
    <n v="2"/>
    <x v="1"/>
    <n v="3548319.62715169"/>
    <n v="3203039.1236744798"/>
    <n v="345280.50347720901"/>
    <n v="0.90269182605898046"/>
    <n v="9.7308173941019191E-2"/>
  </r>
  <r>
    <n v="2017"/>
    <n v="23023"/>
    <x v="11"/>
    <n v="31"/>
    <x v="2"/>
    <n v="3"/>
    <x v="2"/>
    <n v="5074048.9064999605"/>
    <n v="4580300.18394583"/>
    <n v="493748.72255412099"/>
    <n v="0.90269137494484375"/>
    <n v="9.7308625055154432E-2"/>
  </r>
  <r>
    <n v="2017"/>
    <n v="23023"/>
    <x v="11"/>
    <n v="31"/>
    <x v="2"/>
    <n v="4"/>
    <x v="3"/>
    <n v="715973.68735655094"/>
    <n v="646304.29441078904"/>
    <n v="69669.392945762302"/>
    <n v="0.90269280257632301"/>
    <n v="9.7307197423677563E-2"/>
  </r>
  <r>
    <n v="2017"/>
    <n v="23023"/>
    <x v="11"/>
    <n v="31"/>
    <x v="2"/>
    <n v="5"/>
    <x v="4"/>
    <n v="2541473.5902852402"/>
    <n v="2294171.55819513"/>
    <n v="247302.03209010899"/>
    <n v="0.90269344799197604"/>
    <n v="9.7306552008023517E-2"/>
  </r>
  <r>
    <n v="2017"/>
    <n v="23023"/>
    <x v="11"/>
    <n v="32"/>
    <x v="3"/>
    <n v="1"/>
    <x v="0"/>
    <n v="63536.207178405501"/>
    <n v="57353.640984489903"/>
    <n v="6182.5661939156098"/>
    <n v="0.90269223693892586"/>
    <n v="9.730776306107429E-2"/>
  </r>
  <r>
    <n v="2017"/>
    <n v="23023"/>
    <x v="11"/>
    <n v="32"/>
    <x v="3"/>
    <n v="2"/>
    <x v="1"/>
    <n v="335452.28088405001"/>
    <n v="302810.33181008499"/>
    <n v="32641.949073964999"/>
    <n v="0.90269271984694655"/>
    <n v="9.7307280153053358E-2"/>
  </r>
  <r>
    <n v="2017"/>
    <n v="23023"/>
    <x v="11"/>
    <n v="32"/>
    <x v="3"/>
    <n v="3"/>
    <x v="2"/>
    <n v="483214.23675269203"/>
    <n v="436193.41630982899"/>
    <n v="47020.820442862998"/>
    <n v="0.90269156645952009"/>
    <n v="9.7308433540479786E-2"/>
  </r>
  <r>
    <n v="2017"/>
    <n v="23023"/>
    <x v="11"/>
    <n v="32"/>
    <x v="3"/>
    <n v="4"/>
    <x v="3"/>
    <n v="66888.452703834599"/>
    <n v="60379.662697718399"/>
    <n v="6508.7900061161699"/>
    <n v="0.90269187366412107"/>
    <n v="9.7308126335878486E-2"/>
  </r>
  <r>
    <n v="2017"/>
    <n v="23023"/>
    <x v="11"/>
    <n v="32"/>
    <x v="3"/>
    <n v="5"/>
    <x v="4"/>
    <n v="243263.631198574"/>
    <n v="219592.30480734399"/>
    <n v="23671.326391229399"/>
    <n v="0.90269270307854887"/>
    <n v="9.7307296921448558E-2"/>
  </r>
  <r>
    <n v="2017"/>
    <n v="23023"/>
    <x v="11"/>
    <n v="42"/>
    <x v="4"/>
    <n v="1"/>
    <x v="0"/>
    <n v="7.1826024858926898"/>
    <n v="6.4836808009743399"/>
    <n v="0.69892168491835305"/>
    <n v="0.90269241736667205"/>
    <n v="9.7307582633328421E-2"/>
  </r>
  <r>
    <n v="2017"/>
    <n v="23023"/>
    <x v="11"/>
    <n v="42"/>
    <x v="4"/>
    <n v="2"/>
    <x v="1"/>
    <n v="568.94552280936296"/>
    <n v="513.582949670066"/>
    <n v="55.362573139296998"/>
    <n v="0.90269266402532644"/>
    <n v="9.7307335974673587E-2"/>
  </r>
  <r>
    <n v="2017"/>
    <n v="23023"/>
    <x v="11"/>
    <n v="42"/>
    <x v="4"/>
    <n v="3"/>
    <x v="2"/>
    <n v="687.52367004160601"/>
    <n v="620.62198807164305"/>
    <n v="66.901681969963505"/>
    <n v="0.90269181282745603"/>
    <n v="9.7308187172544761E-2"/>
  </r>
  <r>
    <n v="2017"/>
    <n v="23023"/>
    <x v="11"/>
    <n v="42"/>
    <x v="4"/>
    <n v="4"/>
    <x v="3"/>
    <n v="120.014522658034"/>
    <n v="108.335789141105"/>
    <n v="11.6787335169288"/>
    <n v="0.90268899747902964"/>
    <n v="9.7311002520968679E-2"/>
  </r>
  <r>
    <n v="2017"/>
    <n v="23023"/>
    <x v="11"/>
    <n v="42"/>
    <x v="4"/>
    <n v="5"/>
    <x v="4"/>
    <n v="291.482155401179"/>
    <n v="263.11890567650602"/>
    <n v="28.363249724673199"/>
    <n v="0.90269301499559906"/>
    <n v="9.7306985004401658E-2"/>
  </r>
  <r>
    <n v="2017"/>
    <n v="23023"/>
    <x v="11"/>
    <n v="43"/>
    <x v="5"/>
    <n v="1"/>
    <x v="0"/>
    <n v="87.170191797363501"/>
    <n v="78.688066018333402"/>
    <n v="8.4821257790300599"/>
    <n v="0.90269465279200356"/>
    <n v="9.7305347207995996E-2"/>
  </r>
  <r>
    <n v="2017"/>
    <n v="23023"/>
    <x v="11"/>
    <n v="43"/>
    <x v="5"/>
    <n v="2"/>
    <x v="1"/>
    <n v="1540.59066220348"/>
    <n v="1390.6821469384299"/>
    <n v="149.90851526505301"/>
    <n v="0.90269412963295614"/>
    <n v="9.7305870367045771E-2"/>
  </r>
  <r>
    <n v="2017"/>
    <n v="23023"/>
    <x v="11"/>
    <n v="43"/>
    <x v="5"/>
    <n v="3"/>
    <x v="2"/>
    <n v="1852.4351050558901"/>
    <n v="1672.1766828633299"/>
    <n v="180.25842219255699"/>
    <n v="0.90269110010894471"/>
    <n v="9.730889989105361E-2"/>
  </r>
  <r>
    <n v="2017"/>
    <n v="23023"/>
    <x v="11"/>
    <n v="43"/>
    <x v="5"/>
    <n v="4"/>
    <x v="3"/>
    <n v="357.95099755050302"/>
    <n v="323.11934370448802"/>
    <n v="34.8316538460152"/>
    <n v="0.90269155810607671"/>
    <n v="9.7308441893923847E-2"/>
  </r>
  <r>
    <n v="2017"/>
    <n v="23023"/>
    <x v="11"/>
    <n v="43"/>
    <x v="5"/>
    <n v="5"/>
    <x v="4"/>
    <n v="795.38930741890499"/>
    <n v="717.99249831722102"/>
    <n v="77.396809101684298"/>
    <n v="0.90269317379580805"/>
    <n v="9.7306826204192343E-2"/>
  </r>
  <r>
    <n v="2017"/>
    <n v="23023"/>
    <x v="11"/>
    <n v="51"/>
    <x v="6"/>
    <n v="1"/>
    <x v="0"/>
    <n v="28.0390098311"/>
    <n v="25.310614325173798"/>
    <n v="2.7283955059261298"/>
    <n v="0.90269287245300833"/>
    <n v="9.7307127546989128E-2"/>
  </r>
  <r>
    <n v="2017"/>
    <n v="23023"/>
    <x v="11"/>
    <n v="51"/>
    <x v="6"/>
    <n v="2"/>
    <x v="1"/>
    <n v="432.57420118928502"/>
    <n v="390.48153530622199"/>
    <n v="42.092665883063397"/>
    <n v="0.9026926114240359"/>
    <n v="9.7307388575964951E-2"/>
  </r>
  <r>
    <n v="2017"/>
    <n v="23023"/>
    <x v="11"/>
    <n v="51"/>
    <x v="6"/>
    <n v="3"/>
    <x v="2"/>
    <n v="1188.2611809259699"/>
    <n v="1072.6339814851499"/>
    <n v="115.627199440813"/>
    <n v="0.90269210061148686"/>
    <n v="9.7307899388507174E-2"/>
  </r>
  <r>
    <n v="2017"/>
    <n v="23023"/>
    <x v="11"/>
    <n v="51"/>
    <x v="6"/>
    <n v="4"/>
    <x v="3"/>
    <n v="91.7196979903851"/>
    <n v="82.794416361407798"/>
    <n v="8.9252816289772898"/>
    <n v="0.90268958768363006"/>
    <n v="9.7310412316369818E-2"/>
  </r>
  <r>
    <n v="2017"/>
    <n v="23023"/>
    <x v="11"/>
    <n v="51"/>
    <x v="6"/>
    <n v="5"/>
    <x v="4"/>
    <n v="508.045060320093"/>
    <n v="458.608331966116"/>
    <n v="49.436728353976797"/>
    <n v="0.90269223693892531"/>
    <n v="9.7307763061074276E-2"/>
  </r>
  <r>
    <n v="2017"/>
    <n v="23023"/>
    <x v="11"/>
    <n v="52"/>
    <x v="7"/>
    <n v="1"/>
    <x v="0"/>
    <n v="10542.135318238301"/>
    <n v="9516.2551147542599"/>
    <n v="1025.8802034840401"/>
    <n v="0.90268762707786265"/>
    <n v="9.7312372922137291E-2"/>
  </r>
  <r>
    <n v="2017"/>
    <n v="23023"/>
    <x v="11"/>
    <n v="52"/>
    <x v="7"/>
    <n v="2"/>
    <x v="1"/>
    <n v="94927.293847274501"/>
    <n v="85690.034033996693"/>
    <n v="9237.2598132777894"/>
    <n v="0.90269121304417099"/>
    <n v="9.7308786955828772E-2"/>
  </r>
  <r>
    <n v="2017"/>
    <n v="23023"/>
    <x v="11"/>
    <n v="52"/>
    <x v="7"/>
    <n v="3"/>
    <x v="2"/>
    <n v="286844.93162490299"/>
    <n v="258932.20700528601"/>
    <n v="27912.7246196173"/>
    <n v="0.90269054272111915"/>
    <n v="9.7309457278881906E-2"/>
  </r>
  <r>
    <n v="2017"/>
    <n v="23023"/>
    <x v="11"/>
    <n v="52"/>
    <x v="7"/>
    <n v="4"/>
    <x v="3"/>
    <n v="25038.8997961393"/>
    <n v="22602.422087392501"/>
    <n v="2436.4777087467301"/>
    <n v="0.9026923016352949"/>
    <n v="9.730769836470235E-2"/>
  </r>
  <r>
    <n v="2017"/>
    <n v="23023"/>
    <x v="11"/>
    <n v="52"/>
    <x v="7"/>
    <n v="5"/>
    <x v="4"/>
    <n v="119527.015320331"/>
    <n v="107896.789203051"/>
    <n v="11630.226117280499"/>
    <n v="0.90269792911576408"/>
    <n v="9.7302070884240102E-2"/>
  </r>
  <r>
    <n v="2017"/>
    <n v="23023"/>
    <x v="11"/>
    <n v="53"/>
    <x v="8"/>
    <n v="1"/>
    <x v="0"/>
    <n v="30.188681027643199"/>
    <n v="27.251123645450299"/>
    <n v="2.9375573821929"/>
    <n v="0.90269341745990705"/>
    <n v="9.7306582540092917E-2"/>
  </r>
  <r>
    <n v="2017"/>
    <n v="23023"/>
    <x v="11"/>
    <n v="53"/>
    <x v="8"/>
    <n v="2"/>
    <x v="1"/>
    <n v="188.20482237872599"/>
    <n v="169.89135610093899"/>
    <n v="18.3134662777865"/>
    <n v="0.90269395838893718"/>
    <n v="9.7306041611060171E-2"/>
  </r>
  <r>
    <n v="2017"/>
    <n v="23023"/>
    <x v="11"/>
    <n v="53"/>
    <x v="8"/>
    <n v="3"/>
    <x v="2"/>
    <n v="573.69070668810605"/>
    <n v="517.86603393654195"/>
    <n v="55.8246727515644"/>
    <n v="0.9026920392804727"/>
    <n v="9.7307960719527853E-2"/>
  </r>
  <r>
    <n v="2017"/>
    <n v="23023"/>
    <x v="11"/>
    <n v="53"/>
    <x v="8"/>
    <n v="4"/>
    <x v="3"/>
    <n v="51.738782637498701"/>
    <n v="46.704166656947102"/>
    <n v="5.0346159805516004"/>
    <n v="0.90269164205454921"/>
    <n v="9.7308357945450841E-2"/>
  </r>
  <r>
    <n v="2017"/>
    <n v="23023"/>
    <x v="11"/>
    <n v="53"/>
    <x v="8"/>
    <n v="5"/>
    <x v="4"/>
    <n v="232.56292947983701"/>
    <n v="209.93268624418499"/>
    <n v="22.630243235652099"/>
    <n v="0.90269195831739801"/>
    <n v="9.7308041682602389E-2"/>
  </r>
  <r>
    <n v="2017"/>
    <n v="23023"/>
    <x v="11"/>
    <n v="54"/>
    <x v="9"/>
    <n v="1"/>
    <x v="0"/>
    <n v="677.95317564557104"/>
    <n v="611.98292287001095"/>
    <n v="65.970252775559402"/>
    <n v="0.90269202188965203"/>
    <n v="9.7307978110346915E-2"/>
  </r>
  <r>
    <n v="2017"/>
    <n v="23023"/>
    <x v="11"/>
    <n v="54"/>
    <x v="9"/>
    <n v="2"/>
    <x v="1"/>
    <n v="4984.2902025582898"/>
    <n v="4499.2795865223197"/>
    <n v="485.01061603596702"/>
    <n v="0.90269213943701987"/>
    <n v="9.730786056297952E-2"/>
  </r>
  <r>
    <n v="2017"/>
    <n v="23023"/>
    <x v="11"/>
    <n v="54"/>
    <x v="9"/>
    <n v="3"/>
    <x v="2"/>
    <n v="13490.2052100567"/>
    <n v="12177.469499385899"/>
    <n v="1312.73571067085"/>
    <n v="0.90268971522448149"/>
    <n v="9.7310284775522143E-2"/>
  </r>
  <r>
    <n v="2017"/>
    <n v="23023"/>
    <x v="11"/>
    <n v="54"/>
    <x v="9"/>
    <n v="4"/>
    <x v="3"/>
    <n v="1222.5638166082399"/>
    <n v="1103.5988664146801"/>
    <n v="118.964950193558"/>
    <n v="0.90269223693892364"/>
    <n v="9.7307763061074873E-2"/>
  </r>
  <r>
    <n v="2017"/>
    <n v="23023"/>
    <x v="11"/>
    <n v="54"/>
    <x v="9"/>
    <n v="5"/>
    <x v="4"/>
    <n v="5482.9056226785297"/>
    <n v="4949.3760174754998"/>
    <n v="533.52960520302895"/>
    <n v="0.90269217784887057"/>
    <n v="9.730782215112925E-2"/>
  </r>
  <r>
    <n v="2017"/>
    <n v="23023"/>
    <x v="11"/>
    <n v="61"/>
    <x v="10"/>
    <n v="1"/>
    <x v="0"/>
    <n v="3.4275898688148101"/>
    <n v="3.0940586039970399"/>
    <n v="0.33353126481776701"/>
    <n v="0.90269218967755371"/>
    <n v="9.7307810322445384E-2"/>
  </r>
  <r>
    <n v="2017"/>
    <n v="23023"/>
    <x v="11"/>
    <n v="61"/>
    <x v="10"/>
    <n v="2"/>
    <x v="1"/>
    <n v="409.57785592552301"/>
    <n v="369.72299395495497"/>
    <n v="39.854861970568003"/>
    <n v="0.90269283020560764"/>
    <n v="9.7307169794392273E-2"/>
  </r>
  <r>
    <n v="2017"/>
    <n v="23023"/>
    <x v="11"/>
    <n v="61"/>
    <x v="10"/>
    <n v="3"/>
    <x v="2"/>
    <n v="91.028078583956201"/>
    <n v="82.170744862696395"/>
    <n v="8.8573337212597902"/>
    <n v="0.90269668591224206"/>
    <n v="9.7303314087757803E-2"/>
  </r>
  <r>
    <n v="2017"/>
    <n v="23023"/>
    <x v="11"/>
    <n v="61"/>
    <x v="10"/>
    <n v="4"/>
    <x v="3"/>
    <n v="82.194496231087498"/>
    <n v="74.196335286834497"/>
    <n v="7.9981609442530397"/>
    <n v="0.90269225664737451"/>
    <n v="9.7307743352625903E-2"/>
  </r>
  <r>
    <n v="2017"/>
    <n v="23023"/>
    <x v="11"/>
    <n v="61"/>
    <x v="10"/>
    <n v="5"/>
    <x v="4"/>
    <n v="45.919564426869599"/>
    <n v="41.451232711826101"/>
    <n v="4.4683317150435302"/>
    <n v="0.90269220166145836"/>
    <n v="9.7307798338542362E-2"/>
  </r>
  <r>
    <n v="2017"/>
    <n v="23025"/>
    <x v="12"/>
    <n v="11"/>
    <x v="0"/>
    <n v="1"/>
    <x v="0"/>
    <n v="6998.2943484623802"/>
    <n v="6317.2982045258896"/>
    <n v="680.99614393649199"/>
    <n v="0.90269112586181588"/>
    <n v="9.7308874138184259E-2"/>
  </r>
  <r>
    <n v="2017"/>
    <n v="23025"/>
    <x v="12"/>
    <n v="11"/>
    <x v="0"/>
    <n v="2"/>
    <x v="1"/>
    <n v="13115.043853984"/>
    <n v="11838.8239752154"/>
    <n v="1276.21987876864"/>
    <n v="0.90269038418953373"/>
    <n v="9.7309615810469333E-2"/>
  </r>
  <r>
    <n v="2017"/>
    <n v="23025"/>
    <x v="12"/>
    <n v="11"/>
    <x v="0"/>
    <n v="3"/>
    <x v="2"/>
    <n v="196252.910642317"/>
    <n v="177155.91411645"/>
    <n v="19096.996525867598"/>
    <n v="0.90269190676783162"/>
    <n v="9.7308093232171461E-2"/>
  </r>
  <r>
    <n v="2017"/>
    <n v="23025"/>
    <x v="12"/>
    <n v="11"/>
    <x v="0"/>
    <n v="4"/>
    <x v="3"/>
    <n v="781.043265365308"/>
    <n v="705.04281010761201"/>
    <n v="76.000455257695407"/>
    <n v="0.90269366803623974"/>
    <n v="9.7306331963759554E-2"/>
  </r>
  <r>
    <n v="2017"/>
    <n v="23025"/>
    <x v="12"/>
    <n v="11"/>
    <x v="0"/>
    <n v="5"/>
    <x v="4"/>
    <n v="15388.1944177239"/>
    <n v="13890.865198573099"/>
    <n v="1497.3292191507301"/>
    <n v="0.90269623722545389"/>
    <n v="9.7303762774541488E-2"/>
  </r>
  <r>
    <n v="2017"/>
    <n v="23025"/>
    <x v="12"/>
    <n v="21"/>
    <x v="1"/>
    <n v="1"/>
    <x v="0"/>
    <n v="439923.92254004302"/>
    <n v="397115.94211913802"/>
    <n v="42807.980420905602"/>
    <n v="0.90269231058465915"/>
    <n v="9.7307689415342277E-2"/>
  </r>
  <r>
    <n v="2017"/>
    <n v="23025"/>
    <x v="12"/>
    <n v="21"/>
    <x v="1"/>
    <n v="2"/>
    <x v="1"/>
    <n v="1091653.7579840501"/>
    <n v="985425.26685364498"/>
    <n v="106228.491130405"/>
    <n v="0.90269030784396642"/>
    <n v="9.7309692156033495E-2"/>
  </r>
  <r>
    <n v="2017"/>
    <n v="23025"/>
    <x v="12"/>
    <n v="21"/>
    <x v="1"/>
    <n v="3"/>
    <x v="2"/>
    <n v="4534273.6973141804"/>
    <n v="4093050.7508551301"/>
    <n v="441222.94645905698"/>
    <n v="0.90269159386642162"/>
    <n v="9.7308406133579856E-2"/>
  </r>
  <r>
    <n v="2017"/>
    <n v="23025"/>
    <x v="12"/>
    <n v="21"/>
    <x v="1"/>
    <n v="4"/>
    <x v="3"/>
    <n v="32037.835157710098"/>
    <n v="28920.295365638001"/>
    <n v="3117.5397920720302"/>
    <n v="0.90269193356150212"/>
    <n v="9.730806643849578E-2"/>
  </r>
  <r>
    <n v="2017"/>
    <n v="23025"/>
    <x v="12"/>
    <n v="21"/>
    <x v="1"/>
    <n v="5"/>
    <x v="4"/>
    <n v="704179.88960033702"/>
    <n v="635658.14093148604"/>
    <n v="68521.748668850603"/>
    <n v="0.90269283505420606"/>
    <n v="9.7307164945793431E-2"/>
  </r>
  <r>
    <n v="2017"/>
    <n v="23025"/>
    <x v="12"/>
    <n v="31"/>
    <x v="2"/>
    <n v="1"/>
    <x v="0"/>
    <n v="938190.15920387104"/>
    <n v="846897.29747102305"/>
    <n v="91292.861732847799"/>
    <n v="0.90269258226891103"/>
    <n v="9.7307417731088822E-2"/>
  </r>
  <r>
    <n v="2017"/>
    <n v="23025"/>
    <x v="12"/>
    <n v="31"/>
    <x v="2"/>
    <n v="2"/>
    <x v="1"/>
    <n v="2445625.2618137901"/>
    <n v="2207643.2124712998"/>
    <n v="237982.04934248701"/>
    <n v="0.90269071347178031"/>
    <n v="9.7309286528218311E-2"/>
  </r>
  <r>
    <n v="2017"/>
    <n v="23025"/>
    <x v="12"/>
    <n v="31"/>
    <x v="2"/>
    <n v="3"/>
    <x v="2"/>
    <n v="12082084.967333401"/>
    <n v="10906394.586492499"/>
    <n v="1175690.3808408701"/>
    <n v="0.90269143247877814"/>
    <n v="9.7308567521219233E-2"/>
  </r>
  <r>
    <n v="2017"/>
    <n v="23025"/>
    <x v="12"/>
    <n v="31"/>
    <x v="2"/>
    <n v="4"/>
    <x v="3"/>
    <n v="66117.887472476694"/>
    <n v="59684.066485908901"/>
    <n v="6433.82098656786"/>
    <n v="0.9026916734258027"/>
    <n v="9.7308326574198356E-2"/>
  </r>
  <r>
    <n v="2017"/>
    <n v="23025"/>
    <x v="12"/>
    <n v="31"/>
    <x v="2"/>
    <n v="5"/>
    <x v="4"/>
    <n v="1666397.91910951"/>
    <n v="1504247.0571128901"/>
    <n v="162150.86199662299"/>
    <n v="0.90269379231866165"/>
    <n v="9.7306207681340115E-2"/>
  </r>
  <r>
    <n v="2017"/>
    <n v="23025"/>
    <x v="12"/>
    <n v="32"/>
    <x v="3"/>
    <n v="1"/>
    <x v="0"/>
    <n v="106994.36561285899"/>
    <n v="96582.416260842801"/>
    <n v="10411.949352015699"/>
    <n v="0.90268693783661402"/>
    <n v="9.7313062163381356E-2"/>
  </r>
  <r>
    <n v="2017"/>
    <n v="23025"/>
    <x v="12"/>
    <n v="32"/>
    <x v="3"/>
    <n v="2"/>
    <x v="1"/>
    <n v="249865.222776768"/>
    <n v="225551.20249048699"/>
    <n v="24314.020286280698"/>
    <n v="0.90269145895504077"/>
    <n v="9.730854104495798E-2"/>
  </r>
  <r>
    <n v="2017"/>
    <n v="23025"/>
    <x v="12"/>
    <n v="32"/>
    <x v="3"/>
    <n v="3"/>
    <x v="2"/>
    <n v="1245058.31608319"/>
    <n v="1123904.63845715"/>
    <n v="121153.677626046"/>
    <n v="0.9026923670473721"/>
    <n v="9.73076329526327E-2"/>
  </r>
  <r>
    <n v="2017"/>
    <n v="23025"/>
    <x v="12"/>
    <n v="32"/>
    <x v="3"/>
    <n v="4"/>
    <x v="3"/>
    <n v="6605.3617473976901"/>
    <n v="5962.6073136158502"/>
    <n v="642.75443378183195"/>
    <n v="0.902692016219238"/>
    <n v="9.7307983780760748E-2"/>
  </r>
  <r>
    <n v="2017"/>
    <n v="23025"/>
    <x v="12"/>
    <n v="32"/>
    <x v="3"/>
    <n v="5"/>
    <x v="4"/>
    <n v="172580.127861535"/>
    <n v="155786.66067423701"/>
    <n v="16793.467187298698"/>
    <n v="0.90269176761317627"/>
    <n v="9.7308232386827773E-2"/>
  </r>
  <r>
    <n v="2017"/>
    <n v="23025"/>
    <x v="12"/>
    <n v="42"/>
    <x v="4"/>
    <n v="1"/>
    <x v="0"/>
    <n v="3.6611379342296599"/>
    <n v="3.30488386945107"/>
    <n v="0.35625406477858701"/>
    <n v="0.90269307762272299"/>
    <n v="9.7306922377276242E-2"/>
  </r>
  <r>
    <n v="2017"/>
    <n v="23025"/>
    <x v="12"/>
    <n v="42"/>
    <x v="4"/>
    <n v="2"/>
    <x v="1"/>
    <n v="142.407809536922"/>
    <n v="128.55084532920901"/>
    <n v="13.856964207713"/>
    <n v="0.90269519450672886"/>
    <n v="9.7304805493271154E-2"/>
  </r>
  <r>
    <n v="2017"/>
    <n v="23025"/>
    <x v="12"/>
    <n v="42"/>
    <x v="4"/>
    <n v="3"/>
    <x v="2"/>
    <n v="359.45147428713398"/>
    <n v="324.47441177896098"/>
    <n v="34.9770625081728"/>
    <n v="0.90269322840436339"/>
    <n v="9.7306771595636082E-2"/>
  </r>
  <r>
    <n v="2017"/>
    <n v="23025"/>
    <x v="12"/>
    <n v="42"/>
    <x v="4"/>
    <n v="4"/>
    <x v="3"/>
    <n v="4.5833449376386204"/>
    <n v="4.1373476265233498"/>
    <n v="0.44599731111527202"/>
    <n v="0.90269174212642778"/>
    <n v="9.7308257873572515E-2"/>
  </r>
  <r>
    <n v="2017"/>
    <n v="23025"/>
    <x v="12"/>
    <n v="42"/>
    <x v="4"/>
    <n v="5"/>
    <x v="4"/>
    <n v="41.792283447089801"/>
    <n v="37.725564971861203"/>
    <n v="4.0667184752285896"/>
    <n v="0.90269212065482907"/>
    <n v="9.7307879345170711E-2"/>
  </r>
  <r>
    <n v="2017"/>
    <n v="23025"/>
    <x v="12"/>
    <n v="43"/>
    <x v="5"/>
    <n v="1"/>
    <x v="0"/>
    <n v="124.334613633313"/>
    <n v="112.2365708785"/>
    <n v="12.098042754812999"/>
    <n v="0.90269770901856439"/>
    <n v="9.7302290981435668E-2"/>
  </r>
  <r>
    <n v="2017"/>
    <n v="23025"/>
    <x v="12"/>
    <n v="43"/>
    <x v="5"/>
    <n v="2"/>
    <x v="1"/>
    <n v="1337.70157901265"/>
    <n v="1207.5333166934499"/>
    <n v="130.168262319197"/>
    <n v="0.90269260023205133"/>
    <n v="9.7307399767946348E-2"/>
  </r>
  <r>
    <n v="2017"/>
    <n v="23025"/>
    <x v="12"/>
    <n v="43"/>
    <x v="5"/>
    <n v="3"/>
    <x v="2"/>
    <n v="3324.2180707027001"/>
    <n v="3000.7427684560798"/>
    <n v="323.47530224662398"/>
    <n v="0.90269131104920519"/>
    <n v="9.7308688950795932E-2"/>
  </r>
  <r>
    <n v="2017"/>
    <n v="23025"/>
    <x v="12"/>
    <n v="43"/>
    <x v="5"/>
    <n v="4"/>
    <x v="3"/>
    <n v="50.0931501693481"/>
    <n v="45.218694541834402"/>
    <n v="4.8744556275136803"/>
    <n v="0.90269217226237919"/>
    <n v="9.7307827737620506E-2"/>
  </r>
  <r>
    <n v="2017"/>
    <n v="23025"/>
    <x v="12"/>
    <n v="43"/>
    <x v="5"/>
    <n v="5"/>
    <x v="4"/>
    <n v="391.70624177573899"/>
    <n v="353.59015121296198"/>
    <n v="38.116090562776897"/>
    <n v="0.90269215422765881"/>
    <n v="9.7307845772340931E-2"/>
  </r>
  <r>
    <n v="2017"/>
    <n v="23025"/>
    <x v="12"/>
    <n v="51"/>
    <x v="6"/>
    <n v="1"/>
    <x v="0"/>
    <n v="54.582687899202497"/>
    <n v="49.271344338980803"/>
    <n v="5.3113435602217303"/>
    <n v="0.90269179176316638"/>
    <n v="9.7308208236834268E-2"/>
  </r>
  <r>
    <n v="2017"/>
    <n v="23025"/>
    <x v="12"/>
    <n v="51"/>
    <x v="6"/>
    <n v="2"/>
    <x v="1"/>
    <n v="460.09981012685699"/>
    <n v="415.32876980748301"/>
    <n v="44.771040319373803"/>
    <n v="0.90269276506106388"/>
    <n v="9.7307234938935755E-2"/>
  </r>
  <r>
    <n v="2017"/>
    <n v="23025"/>
    <x v="12"/>
    <n v="51"/>
    <x v="6"/>
    <n v="3"/>
    <x v="2"/>
    <n v="2368.9651546792502"/>
    <n v="2138.4480746337499"/>
    <n v="230.517080045499"/>
    <n v="0.90269292075057495"/>
    <n v="9.7307079249424513E-2"/>
  </r>
  <r>
    <n v="2017"/>
    <n v="23025"/>
    <x v="12"/>
    <n v="51"/>
    <x v="6"/>
    <n v="4"/>
    <x v="3"/>
    <n v="13.4013911570116"/>
    <n v="12.097283163837201"/>
    <n v="1.30410799317438"/>
    <n v="0.90268861061546646"/>
    <n v="9.7311389384532029E-2"/>
  </r>
  <r>
    <n v="2017"/>
    <n v="23025"/>
    <x v="12"/>
    <n v="51"/>
    <x v="6"/>
    <n v="5"/>
    <x v="4"/>
    <n v="335.040682993394"/>
    <n v="302.43855879981402"/>
    <n v="32.602124193580501"/>
    <n v="0.9026920435384177"/>
    <n v="9.7307956461583855E-2"/>
  </r>
  <r>
    <n v="2017"/>
    <n v="23025"/>
    <x v="12"/>
    <n v="52"/>
    <x v="7"/>
    <n v="1"/>
    <x v="0"/>
    <n v="17327.0060391363"/>
    <n v="15640.9522209963"/>
    <n v="1686.05381814005"/>
    <n v="0.90269214344753324"/>
    <n v="9.7307856552469624E-2"/>
  </r>
  <r>
    <n v="2017"/>
    <n v="23025"/>
    <x v="12"/>
    <n v="52"/>
    <x v="7"/>
    <n v="2"/>
    <x v="1"/>
    <n v="87532.870266588405"/>
    <n v="79015.291064410601"/>
    <n v="8517.5792021778198"/>
    <n v="0.90269279213355136"/>
    <n v="9.7307207866448878E-2"/>
  </r>
  <r>
    <n v="2017"/>
    <n v="23025"/>
    <x v="12"/>
    <n v="52"/>
    <x v="7"/>
    <n v="3"/>
    <x v="2"/>
    <n v="485630.68748369103"/>
    <n v="438374.64662934898"/>
    <n v="47256.040854342202"/>
    <n v="0.90269140300996931"/>
    <n v="9.730859699003104E-2"/>
  </r>
  <r>
    <n v="2017"/>
    <n v="23025"/>
    <x v="12"/>
    <n v="52"/>
    <x v="7"/>
    <n v="4"/>
    <x v="3"/>
    <n v="3430.0442742693299"/>
    <n v="3096.2698029470198"/>
    <n v="333.77447132231299"/>
    <n v="0.90269091456744799"/>
    <n v="9.7309085432552858E-2"/>
  </r>
  <r>
    <n v="2017"/>
    <n v="23025"/>
    <x v="12"/>
    <n v="52"/>
    <x v="7"/>
    <n v="5"/>
    <x v="4"/>
    <n v="66938.2999073955"/>
    <n v="60424.696639703303"/>
    <n v="6513.6032676921996"/>
    <n v="0.90269243054121007"/>
    <n v="9.7307569458789933E-2"/>
  </r>
  <r>
    <n v="2017"/>
    <n v="23025"/>
    <x v="12"/>
    <n v="53"/>
    <x v="8"/>
    <n v="1"/>
    <x v="0"/>
    <n v="273.928517490692"/>
    <n v="247.27359979430801"/>
    <n v="26.654917696383801"/>
    <n v="0.90269389276970879"/>
    <n v="9.7306107230290567E-2"/>
  </r>
  <r>
    <n v="2017"/>
    <n v="23025"/>
    <x v="12"/>
    <n v="53"/>
    <x v="8"/>
    <n v="2"/>
    <x v="1"/>
    <n v="1163.8942484238501"/>
    <n v="1050.64348643318"/>
    <n v="113.25076199066901"/>
    <n v="0.90269669074829206"/>
    <n v="9.7303309251707021E-2"/>
  </r>
  <r>
    <n v="2017"/>
    <n v="23025"/>
    <x v="12"/>
    <n v="53"/>
    <x v="8"/>
    <n v="3"/>
    <x v="2"/>
    <n v="6488.4443301791698"/>
    <n v="5857.0691366261099"/>
    <n v="631.37519355306097"/>
    <n v="0.90269236177054091"/>
    <n v="9.7307638229459287E-2"/>
  </r>
  <r>
    <n v="2017"/>
    <n v="23025"/>
    <x v="12"/>
    <n v="53"/>
    <x v="8"/>
    <n v="4"/>
    <x v="3"/>
    <n v="48.007664627474597"/>
    <n v="43.336178571308203"/>
    <n v="4.67148605616641"/>
    <n v="0.90269291180031863"/>
    <n v="9.7307088199681702E-2"/>
  </r>
  <r>
    <n v="2017"/>
    <n v="23025"/>
    <x v="12"/>
    <n v="53"/>
    <x v="8"/>
    <n v="5"/>
    <x v="4"/>
    <n v="870.09938520264097"/>
    <n v="785.43163640256205"/>
    <n v="84.667748800079195"/>
    <n v="0.90269186458468731"/>
    <n v="9.7308135415313024E-2"/>
  </r>
  <r>
    <n v="2017"/>
    <n v="23025"/>
    <x v="12"/>
    <n v="54"/>
    <x v="9"/>
    <n v="1"/>
    <x v="0"/>
    <n v="1130.7471232133"/>
    <n v="1020.71535412489"/>
    <n v="110.031769088407"/>
    <n v="0.90269109084644206"/>
    <n v="9.7308909153555292E-2"/>
  </r>
  <r>
    <n v="2017"/>
    <n v="23025"/>
    <x v="12"/>
    <n v="54"/>
    <x v="9"/>
    <n v="2"/>
    <x v="1"/>
    <n v="5504.5651182359597"/>
    <n v="4968.9366235714497"/>
    <n v="535.628494664512"/>
    <n v="0.90269376723511952"/>
    <n v="9.7306232764880818E-2"/>
  </r>
  <r>
    <n v="2017"/>
    <n v="23025"/>
    <x v="12"/>
    <n v="54"/>
    <x v="9"/>
    <n v="3"/>
    <x v="2"/>
    <n v="27423.131184057998"/>
    <n v="24754.655732036801"/>
    <n v="2668.47545202122"/>
    <n v="0.90269253229651347"/>
    <n v="9.7307467703487333E-2"/>
  </r>
  <r>
    <n v="2017"/>
    <n v="23025"/>
    <x v="12"/>
    <n v="54"/>
    <x v="9"/>
    <n v="4"/>
    <x v="3"/>
    <n v="202.09203399683901"/>
    <n v="182.42715322503901"/>
    <n v="19.6648807717993"/>
    <n v="0.90269343930643209"/>
    <n v="9.7306560693564428E-2"/>
  </r>
  <r>
    <n v="2017"/>
    <n v="23025"/>
    <x v="12"/>
    <n v="54"/>
    <x v="9"/>
    <n v="5"/>
    <x v="4"/>
    <n v="3686.6688115864899"/>
    <n v="3327.9273163839798"/>
    <n v="358.74149520251098"/>
    <n v="0.90269223693892586"/>
    <n v="9.7307763061074415E-2"/>
  </r>
  <r>
    <n v="2017"/>
    <n v="23025"/>
    <x v="12"/>
    <n v="61"/>
    <x v="10"/>
    <n v="1"/>
    <x v="0"/>
    <n v="11.014460766531201"/>
    <n v="9.9426196302369902"/>
    <n v="1.0718411362942399"/>
    <n v="0.90268782475932619"/>
    <n v="9.731217524067648E-2"/>
  </r>
  <r>
    <n v="2017"/>
    <n v="23025"/>
    <x v="12"/>
    <n v="61"/>
    <x v="10"/>
    <n v="2"/>
    <x v="1"/>
    <n v="157.358596851995"/>
    <n v="142.04644859093699"/>
    <n v="15.3121482610582"/>
    <n v="0.90269264871839194"/>
    <n v="9.7307351281609195E-2"/>
  </r>
  <r>
    <n v="2017"/>
    <n v="23025"/>
    <x v="12"/>
    <n v="61"/>
    <x v="10"/>
    <n v="3"/>
    <x v="2"/>
    <n v="320.07640066551301"/>
    <n v="288.929996130321"/>
    <n v="31.146404535192499"/>
    <n v="0.90269071862083117"/>
    <n v="9.7309281379170429E-2"/>
  </r>
  <r>
    <n v="2017"/>
    <n v="23025"/>
    <x v="12"/>
    <n v="61"/>
    <x v="10"/>
    <n v="4"/>
    <x v="3"/>
    <n v="4.1454149032410097"/>
    <n v="3.74202899226868"/>
    <n v="0.403385910972335"/>
    <n v="0.90269106461286897"/>
    <n v="9.7308935387132367E-2"/>
  </r>
  <r>
    <n v="2017"/>
    <n v="23025"/>
    <x v="12"/>
    <n v="61"/>
    <x v="10"/>
    <n v="5"/>
    <x v="4"/>
    <n v="46.574747298715899"/>
    <n v="42.042667683721"/>
    <n v="4.5320796149949398"/>
    <n v="0.90269234128255049"/>
    <n v="9.7307658717450368E-2"/>
  </r>
  <r>
    <n v="2017"/>
    <n v="23027"/>
    <x v="13"/>
    <n v="11"/>
    <x v="0"/>
    <n v="1"/>
    <x v="0"/>
    <n v="5703.6502946914397"/>
    <n v="5148.63501149888"/>
    <n v="555.01528319255704"/>
    <n v="0.90269121448256928"/>
    <n v="9.7308785517430232E-2"/>
  </r>
  <r>
    <n v="2017"/>
    <n v="23027"/>
    <x v="13"/>
    <n v="11"/>
    <x v="0"/>
    <n v="2"/>
    <x v="1"/>
    <n v="470.216852541631"/>
    <n v="424.46110246718598"/>
    <n v="45.755750074445203"/>
    <n v="0.90269223693892597"/>
    <n v="9.7307763061074429E-2"/>
  </r>
  <r>
    <n v="2017"/>
    <n v="23027"/>
    <x v="13"/>
    <n v="11"/>
    <x v="0"/>
    <n v="3"/>
    <x v="2"/>
    <n v="129894.558910361"/>
    <n v="117255.101535664"/>
    <n v="12639.4573746975"/>
    <n v="0.90269448173407041"/>
    <n v="9.7305518265933449E-2"/>
  </r>
  <r>
    <n v="2017"/>
    <n v="23027"/>
    <x v="13"/>
    <n v="11"/>
    <x v="0"/>
    <n v="4"/>
    <x v="3"/>
    <n v="0"/>
    <n v="0"/>
    <n v="0"/>
    <e v="#DIV/0!"/>
    <e v="#DIV/0!"/>
  </r>
  <r>
    <n v="2017"/>
    <n v="23027"/>
    <x v="13"/>
    <n v="11"/>
    <x v="0"/>
    <n v="5"/>
    <x v="4"/>
    <n v="16164.7480610155"/>
    <n v="14591.807166086001"/>
    <n v="1572.94089492952"/>
    <n v="0.90269313886042191"/>
    <n v="9.730686113957937E-2"/>
  </r>
  <r>
    <n v="2017"/>
    <n v="23027"/>
    <x v="13"/>
    <n v="21"/>
    <x v="1"/>
    <n v="1"/>
    <x v="0"/>
    <n v="355765.64891384798"/>
    <n v="321147.08383518597"/>
    <n v="34618.565078661602"/>
    <n v="0.90269278334107739"/>
    <n v="9.7307216658921489E-2"/>
  </r>
  <r>
    <n v="2017"/>
    <n v="23027"/>
    <x v="13"/>
    <n v="21"/>
    <x v="1"/>
    <n v="2"/>
    <x v="1"/>
    <n v="53909.539791554998"/>
    <n v="48663.710107379098"/>
    <n v="5245.8296841759702"/>
    <n v="0.90269199654719245"/>
    <n v="9.730800345280885E-2"/>
  </r>
  <r>
    <n v="2017"/>
    <n v="23027"/>
    <x v="13"/>
    <n v="21"/>
    <x v="1"/>
    <n v="3"/>
    <x v="2"/>
    <n v="3703866.5185341602"/>
    <n v="3343454.3068129402"/>
    <n v="360412.21172121802"/>
    <n v="0.90269298045226087"/>
    <n v="9.7307019547738599E-2"/>
  </r>
  <r>
    <n v="2017"/>
    <n v="23027"/>
    <x v="13"/>
    <n v="21"/>
    <x v="1"/>
    <n v="4"/>
    <x v="3"/>
    <n v="0"/>
    <n v="0"/>
    <n v="0"/>
    <e v="#DIV/0!"/>
    <e v="#DIV/0!"/>
  </r>
  <r>
    <n v="2017"/>
    <n v="23027"/>
    <x v="13"/>
    <n v="21"/>
    <x v="1"/>
    <n v="5"/>
    <x v="4"/>
    <n v="660169.27907904098"/>
    <n v="595929.456500581"/>
    <n v="64239.822578459498"/>
    <n v="0.9026918934063749"/>
    <n v="9.7308106593624405E-2"/>
  </r>
  <r>
    <n v="2017"/>
    <n v="23027"/>
    <x v="13"/>
    <n v="31"/>
    <x v="2"/>
    <n v="1"/>
    <x v="0"/>
    <n v="679041.211053245"/>
    <n v="612965.40797122801"/>
    <n v="66075.803082017504"/>
    <n v="0.90269249935577789"/>
    <n v="9.7307500644222847E-2"/>
  </r>
  <r>
    <n v="2017"/>
    <n v="23027"/>
    <x v="13"/>
    <n v="31"/>
    <x v="2"/>
    <n v="2"/>
    <x v="1"/>
    <n v="128869.781375226"/>
    <n v="116329.313843421"/>
    <n v="12540.467531804999"/>
    <n v="0.90268884297016594"/>
    <n v="9.7311157029834047E-2"/>
  </r>
  <r>
    <n v="2017"/>
    <n v="23027"/>
    <x v="13"/>
    <n v="31"/>
    <x v="2"/>
    <n v="3"/>
    <x v="2"/>
    <n v="8584936.7418744303"/>
    <n v="7749523.3529823897"/>
    <n v="835413.38889204198"/>
    <n v="0.90268846305911898"/>
    <n v="9.731153694088121E-2"/>
  </r>
  <r>
    <n v="2017"/>
    <n v="23027"/>
    <x v="13"/>
    <n v="31"/>
    <x v="2"/>
    <n v="4"/>
    <x v="3"/>
    <n v="0"/>
    <n v="0"/>
    <n v="0"/>
    <e v="#DIV/0!"/>
    <e v="#DIV/0!"/>
  </r>
  <r>
    <n v="2017"/>
    <n v="23027"/>
    <x v="13"/>
    <n v="31"/>
    <x v="2"/>
    <n v="5"/>
    <x v="4"/>
    <n v="1488845.7224663901"/>
    <n v="1343971.5815739001"/>
    <n v="144874.140892492"/>
    <n v="0.90269365139290947"/>
    <n v="9.7306348607091794E-2"/>
  </r>
  <r>
    <n v="2017"/>
    <n v="23027"/>
    <x v="13"/>
    <n v="32"/>
    <x v="3"/>
    <n v="1"/>
    <x v="0"/>
    <n v="82886.453012836704"/>
    <n v="74820.978741128303"/>
    <n v="8065.47427170836"/>
    <n v="0.90269249100984816"/>
    <n v="9.7307508990151295E-2"/>
  </r>
  <r>
    <n v="2017"/>
    <n v="23027"/>
    <x v="13"/>
    <n v="32"/>
    <x v="3"/>
    <n v="2"/>
    <x v="1"/>
    <n v="14132.9895388854"/>
    <n v="12757.726982083101"/>
    <n v="1375.26255680226"/>
    <n v="0.90269131997738961"/>
    <n v="9.7308680022607605E-2"/>
  </r>
  <r>
    <n v="2017"/>
    <n v="23027"/>
    <x v="13"/>
    <n v="32"/>
    <x v="3"/>
    <n v="3"/>
    <x v="2"/>
    <n v="947704.14323377202"/>
    <n v="855482.90511562303"/>
    <n v="92221.238118149093"/>
    <n v="0.90268984389635554"/>
    <n v="9.7310156103644574E-2"/>
  </r>
  <r>
    <n v="2017"/>
    <n v="23027"/>
    <x v="13"/>
    <n v="32"/>
    <x v="3"/>
    <n v="4"/>
    <x v="3"/>
    <n v="0"/>
    <n v="0"/>
    <n v="0"/>
    <e v="#DIV/0!"/>
    <e v="#DIV/0!"/>
  </r>
  <r>
    <n v="2017"/>
    <n v="23027"/>
    <x v="13"/>
    <n v="32"/>
    <x v="3"/>
    <n v="5"/>
    <x v="4"/>
    <n v="165168.83551483901"/>
    <n v="149096.36641533201"/>
    <n v="16072.469099506799"/>
    <n v="0.90269066770732898"/>
    <n v="9.7309332292669859E-2"/>
  </r>
  <r>
    <n v="2017"/>
    <n v="23027"/>
    <x v="13"/>
    <n v="42"/>
    <x v="4"/>
    <n v="1"/>
    <x v="0"/>
    <n v="11.9807880274406"/>
    <n v="10.8149497654477"/>
    <n v="1.16583826199288"/>
    <n v="0.90269102004620372"/>
    <n v="9.730897995379463E-2"/>
  </r>
  <r>
    <n v="2017"/>
    <n v="23027"/>
    <x v="13"/>
    <n v="42"/>
    <x v="4"/>
    <n v="2"/>
    <x v="1"/>
    <n v="42.128899672828602"/>
    <n v="38.0294630839606"/>
    <n v="4.0994365888679702"/>
    <n v="0.90269300597205082"/>
    <n v="9.7306994027948401E-2"/>
  </r>
  <r>
    <n v="2017"/>
    <n v="23027"/>
    <x v="13"/>
    <n v="42"/>
    <x v="4"/>
    <n v="3"/>
    <x v="2"/>
    <n v="2231.4172366299399"/>
    <n v="2014.2807489812001"/>
    <n v="217.13648764874199"/>
    <n v="0.90269122059096563"/>
    <n v="9.7308779409035318E-2"/>
  </r>
  <r>
    <n v="2017"/>
    <n v="23027"/>
    <x v="13"/>
    <n v="42"/>
    <x v="4"/>
    <n v="4"/>
    <x v="3"/>
    <n v="0"/>
    <n v="0"/>
    <n v="0"/>
    <e v="#DIV/0!"/>
    <e v="#DIV/0!"/>
  </r>
  <r>
    <n v="2017"/>
    <n v="23027"/>
    <x v="13"/>
    <n v="42"/>
    <x v="4"/>
    <n v="5"/>
    <x v="4"/>
    <n v="270.49656704586403"/>
    <n v="244.17549137538501"/>
    <n v="26.321075670479001"/>
    <n v="0.90269349456839443"/>
    <n v="9.7306505431605475E-2"/>
  </r>
  <r>
    <n v="2017"/>
    <n v="23027"/>
    <x v="13"/>
    <n v="43"/>
    <x v="5"/>
    <n v="1"/>
    <x v="0"/>
    <n v="204.91923918019199"/>
    <n v="184.97934659184401"/>
    <n v="19.939892588347899"/>
    <n v="0.90269389702928671"/>
    <n v="9.7306102970712863E-2"/>
  </r>
  <r>
    <n v="2017"/>
    <n v="23027"/>
    <x v="13"/>
    <n v="43"/>
    <x v="5"/>
    <n v="2"/>
    <x v="1"/>
    <n v="154.56175544746"/>
    <n v="139.52260392861899"/>
    <n v="15.039151518841599"/>
    <n v="0.90269810616926349"/>
    <n v="9.7301893830740296E-2"/>
  </r>
  <r>
    <n v="2017"/>
    <n v="23027"/>
    <x v="13"/>
    <n v="43"/>
    <x v="5"/>
    <n v="3"/>
    <x v="2"/>
    <n v="8204.6472809345705"/>
    <n v="7406.2691394253397"/>
    <n v="798.378141509226"/>
    <n v="0.90269196052285505"/>
    <n v="9.7308039477144323E-2"/>
  </r>
  <r>
    <n v="2017"/>
    <n v="23027"/>
    <x v="13"/>
    <n v="43"/>
    <x v="5"/>
    <n v="4"/>
    <x v="3"/>
    <n v="0"/>
    <n v="0"/>
    <n v="0"/>
    <e v="#DIV/0!"/>
    <e v="#DIV/0!"/>
  </r>
  <r>
    <n v="2017"/>
    <n v="23027"/>
    <x v="13"/>
    <n v="43"/>
    <x v="5"/>
    <n v="5"/>
    <x v="4"/>
    <n v="1007.27619039972"/>
    <n v="909.25634771231501"/>
    <n v="98.019842687404093"/>
    <n v="0.90268821637836238"/>
    <n v="9.7311783621636713E-2"/>
  </r>
  <r>
    <n v="2017"/>
    <n v="23027"/>
    <x v="13"/>
    <n v="51"/>
    <x v="6"/>
    <n v="1"/>
    <x v="0"/>
    <n v="36.133571545050302"/>
    <n v="32.617452408518901"/>
    <n v="3.51611913653137"/>
    <n v="0.90269107131722071"/>
    <n v="9.7308928682778378E-2"/>
  </r>
  <r>
    <n v="2017"/>
    <n v="23027"/>
    <x v="13"/>
    <n v="51"/>
    <x v="6"/>
    <n v="2"/>
    <x v="1"/>
    <n v="23.025696916620699"/>
    <n v="20.785108137186199"/>
    <n v="2.2405887794344599"/>
    <n v="0.90269181482115446"/>
    <n v="9.7308185178843806E-2"/>
  </r>
  <r>
    <n v="2017"/>
    <n v="23027"/>
    <x v="13"/>
    <n v="51"/>
    <x v="6"/>
    <n v="3"/>
    <x v="2"/>
    <n v="2246.8184199974899"/>
    <n v="2028.1797138096199"/>
    <n v="218.638706187868"/>
    <n v="0.90268964138716901"/>
    <n v="9.7310358612830078E-2"/>
  </r>
  <r>
    <n v="2017"/>
    <n v="23027"/>
    <x v="13"/>
    <n v="51"/>
    <x v="6"/>
    <n v="4"/>
    <x v="3"/>
    <n v="0"/>
    <n v="0"/>
    <n v="0"/>
    <e v="#DIV/0!"/>
    <e v="#DIV/0!"/>
  </r>
  <r>
    <n v="2017"/>
    <n v="23027"/>
    <x v="13"/>
    <n v="51"/>
    <x v="6"/>
    <n v="5"/>
    <x v="4"/>
    <n v="328.68790571385398"/>
    <n v="296.70402086361003"/>
    <n v="31.9838848502445"/>
    <n v="0.90269223693892719"/>
    <n v="9.7307763061074512E-2"/>
  </r>
  <r>
    <n v="2017"/>
    <n v="23027"/>
    <x v="13"/>
    <n v="52"/>
    <x v="7"/>
    <n v="1"/>
    <x v="0"/>
    <n v="13126.514614871099"/>
    <n v="11849.1915014277"/>
    <n v="1277.32311344341"/>
    <n v="0.90269137307809699"/>
    <n v="9.7308626921903826E-2"/>
  </r>
  <r>
    <n v="2017"/>
    <n v="23027"/>
    <x v="13"/>
    <n v="52"/>
    <x v="7"/>
    <n v="2"/>
    <x v="1"/>
    <n v="4749.3757670965897"/>
    <n v="4287.2231773305703"/>
    <n v="462.152589766017"/>
    <n v="0.90269192996524161"/>
    <n v="9.7308070034757901E-2"/>
  </r>
  <r>
    <n v="2017"/>
    <n v="23027"/>
    <x v="13"/>
    <n v="52"/>
    <x v="7"/>
    <n v="3"/>
    <x v="2"/>
    <n v="516840.43491794798"/>
    <n v="466547.58914841397"/>
    <n v="50292.845769533502"/>
    <n v="0.90269173545309334"/>
    <n v="9.7308264546905748E-2"/>
  </r>
  <r>
    <n v="2017"/>
    <n v="23027"/>
    <x v="13"/>
    <n v="52"/>
    <x v="7"/>
    <n v="4"/>
    <x v="3"/>
    <n v="0"/>
    <n v="0"/>
    <n v="0"/>
    <e v="#DIV/0!"/>
    <e v="#DIV/0!"/>
  </r>
  <r>
    <n v="2017"/>
    <n v="23027"/>
    <x v="13"/>
    <n v="52"/>
    <x v="7"/>
    <n v="5"/>
    <x v="4"/>
    <n v="73690.276534573102"/>
    <n v="66519.668104383396"/>
    <n v="7170.6084301897799"/>
    <n v="0.90269261064822459"/>
    <n v="9.7307389351776435E-2"/>
  </r>
  <r>
    <n v="2017"/>
    <n v="23027"/>
    <x v="13"/>
    <n v="53"/>
    <x v="8"/>
    <n v="1"/>
    <x v="0"/>
    <n v="0"/>
    <n v="0"/>
    <n v="0"/>
    <e v="#DIV/0!"/>
    <e v="#DIV/0!"/>
  </r>
  <r>
    <n v="2017"/>
    <n v="23027"/>
    <x v="13"/>
    <n v="53"/>
    <x v="8"/>
    <n v="2"/>
    <x v="1"/>
    <n v="0"/>
    <n v="0"/>
    <n v="0"/>
    <e v="#DIV/0!"/>
    <e v="#DIV/0!"/>
  </r>
  <r>
    <n v="2017"/>
    <n v="23027"/>
    <x v="13"/>
    <n v="53"/>
    <x v="8"/>
    <n v="3"/>
    <x v="2"/>
    <n v="0"/>
    <n v="0"/>
    <n v="0"/>
    <e v="#DIV/0!"/>
    <e v="#DIV/0!"/>
  </r>
  <r>
    <n v="2017"/>
    <n v="23027"/>
    <x v="13"/>
    <n v="53"/>
    <x v="8"/>
    <n v="4"/>
    <x v="3"/>
    <n v="0"/>
    <n v="0"/>
    <n v="0"/>
    <e v="#DIV/0!"/>
    <e v="#DIV/0!"/>
  </r>
  <r>
    <n v="2017"/>
    <n v="23027"/>
    <x v="13"/>
    <n v="53"/>
    <x v="8"/>
    <n v="5"/>
    <x v="4"/>
    <n v="0"/>
    <n v="0"/>
    <n v="0"/>
    <e v="#DIV/0!"/>
    <e v="#DIV/0!"/>
  </r>
  <r>
    <n v="2017"/>
    <n v="23027"/>
    <x v="13"/>
    <n v="54"/>
    <x v="9"/>
    <n v="1"/>
    <x v="0"/>
    <n v="820.409904603923"/>
    <n v="740.57750620042896"/>
    <n v="79.832398403494494"/>
    <n v="0.90269205923100659"/>
    <n v="9.730794076899392E-2"/>
  </r>
  <r>
    <n v="2017"/>
    <n v="23027"/>
    <x v="13"/>
    <n v="54"/>
    <x v="9"/>
    <n v="2"/>
    <x v="1"/>
    <n v="293.65316558672498"/>
    <n v="265.07901610102698"/>
    <n v="28.574149485698001"/>
    <n v="0.90269422286456114"/>
    <n v="9.730577713543892E-2"/>
  </r>
  <r>
    <n v="2017"/>
    <n v="23027"/>
    <x v="13"/>
    <n v="54"/>
    <x v="9"/>
    <n v="3"/>
    <x v="2"/>
    <n v="28571.3037425601"/>
    <n v="25791.084368077201"/>
    <n v="2780.2193744828501"/>
    <n v="0.90269189675298378"/>
    <n v="9.7308103247014499E-2"/>
  </r>
  <r>
    <n v="2017"/>
    <n v="23027"/>
    <x v="13"/>
    <n v="54"/>
    <x v="9"/>
    <n v="4"/>
    <x v="3"/>
    <n v="0"/>
    <n v="0"/>
    <n v="0"/>
    <e v="#DIV/0!"/>
    <e v="#DIV/0!"/>
  </r>
  <r>
    <n v="2017"/>
    <n v="23027"/>
    <x v="13"/>
    <n v="54"/>
    <x v="9"/>
    <n v="5"/>
    <x v="4"/>
    <n v="3973.2016710401999"/>
    <n v="3586.5808961223102"/>
    <n v="386.62077491789103"/>
    <n v="0.90269288927972513"/>
    <n v="9.7307110720275161E-2"/>
  </r>
  <r>
    <n v="2017"/>
    <n v="23027"/>
    <x v="13"/>
    <n v="61"/>
    <x v="10"/>
    <n v="1"/>
    <x v="0"/>
    <n v="8.4082448522978392"/>
    <n v="7.5900578404287398"/>
    <n v="0.81818701186910603"/>
    <n v="0.90269229473669499"/>
    <n v="9.730770526330576E-2"/>
  </r>
  <r>
    <n v="2017"/>
    <n v="23027"/>
    <x v="13"/>
    <n v="61"/>
    <x v="10"/>
    <n v="2"/>
    <x v="1"/>
    <n v="10.1768421902817"/>
    <n v="9.1866001797210703"/>
    <n v="0.99024201056067296"/>
    <n v="0.90269653473586786"/>
    <n v="9.7303465264136371E-2"/>
  </r>
  <r>
    <n v="2017"/>
    <n v="23027"/>
    <x v="13"/>
    <n v="61"/>
    <x v="10"/>
    <n v="3"/>
    <x v="2"/>
    <n v="215.66886032035899"/>
    <n v="194.682703156212"/>
    <n v="20.986157164147201"/>
    <n v="0.90269268760926491"/>
    <n v="9.7307312390736103E-2"/>
  </r>
  <r>
    <n v="2017"/>
    <n v="23027"/>
    <x v="13"/>
    <n v="61"/>
    <x v="10"/>
    <n v="4"/>
    <x v="3"/>
    <n v="0"/>
    <n v="0"/>
    <n v="0"/>
    <e v="#DIV/0!"/>
    <e v="#DIV/0!"/>
  </r>
  <r>
    <n v="2017"/>
    <n v="23027"/>
    <x v="13"/>
    <n v="61"/>
    <x v="10"/>
    <n v="5"/>
    <x v="4"/>
    <n v="20.466873800493701"/>
    <n v="18.475336691893499"/>
    <n v="1.99153710860023"/>
    <n v="0.90269461139921814"/>
    <n v="9.7305388600783291E-2"/>
  </r>
  <r>
    <n v="2017"/>
    <n v="23029"/>
    <x v="14"/>
    <n v="11"/>
    <x v="0"/>
    <n v="1"/>
    <x v="0"/>
    <n v="3260.4541351831499"/>
    <n v="2943.1867987178498"/>
    <n v="317.26733646530499"/>
    <n v="0.90269228662298662"/>
    <n v="9.7307713377014909E-2"/>
  </r>
  <r>
    <n v="2017"/>
    <n v="23029"/>
    <x v="14"/>
    <n v="11"/>
    <x v="0"/>
    <n v="2"/>
    <x v="1"/>
    <n v="0"/>
    <n v="0"/>
    <n v="0"/>
    <e v="#DIV/0!"/>
    <e v="#DIV/0!"/>
  </r>
  <r>
    <n v="2017"/>
    <n v="23029"/>
    <x v="14"/>
    <n v="11"/>
    <x v="0"/>
    <n v="3"/>
    <x v="2"/>
    <n v="224547.735309966"/>
    <n v="202697.28689614701"/>
    <n v="21850.448413819198"/>
    <n v="0.90269129909657475"/>
    <n v="9.7308700903426207E-2"/>
  </r>
  <r>
    <n v="2017"/>
    <n v="23029"/>
    <x v="14"/>
    <n v="11"/>
    <x v="0"/>
    <n v="4"/>
    <x v="3"/>
    <n v="0"/>
    <n v="0"/>
    <n v="0"/>
    <e v="#DIV/0!"/>
    <e v="#DIV/0!"/>
  </r>
  <r>
    <n v="2017"/>
    <n v="23029"/>
    <x v="14"/>
    <n v="11"/>
    <x v="0"/>
    <n v="5"/>
    <x v="4"/>
    <n v="0"/>
    <n v="0"/>
    <n v="0"/>
    <e v="#DIV/0!"/>
    <e v="#DIV/0!"/>
  </r>
  <r>
    <n v="2017"/>
    <n v="23029"/>
    <x v="14"/>
    <n v="21"/>
    <x v="1"/>
    <n v="1"/>
    <x v="0"/>
    <n v="237763.57004086199"/>
    <n v="214627.23170721301"/>
    <n v="23136.338333649601"/>
    <n v="0.90269182814813564"/>
    <n v="9.7308171851866937E-2"/>
  </r>
  <r>
    <n v="2017"/>
    <n v="23029"/>
    <x v="14"/>
    <n v="21"/>
    <x v="1"/>
    <n v="2"/>
    <x v="1"/>
    <n v="0"/>
    <n v="0"/>
    <n v="0"/>
    <e v="#DIV/0!"/>
    <e v="#DIV/0!"/>
  </r>
  <r>
    <n v="2017"/>
    <n v="23029"/>
    <x v="14"/>
    <n v="21"/>
    <x v="1"/>
    <n v="3"/>
    <x v="2"/>
    <n v="3341086.8367131599"/>
    <n v="3015978.1722103101"/>
    <n v="325108.66450284998"/>
    <n v="0.9026937399739422"/>
    <n v="9.7306260026057897E-2"/>
  </r>
  <r>
    <n v="2017"/>
    <n v="23029"/>
    <x v="14"/>
    <n v="21"/>
    <x v="1"/>
    <n v="4"/>
    <x v="3"/>
    <n v="0"/>
    <n v="0"/>
    <n v="0"/>
    <e v="#DIV/0!"/>
    <e v="#DIV/0!"/>
  </r>
  <r>
    <n v="2017"/>
    <n v="23029"/>
    <x v="14"/>
    <n v="21"/>
    <x v="1"/>
    <n v="5"/>
    <x v="4"/>
    <n v="0"/>
    <n v="0"/>
    <n v="0"/>
    <e v="#DIV/0!"/>
    <e v="#DIV/0!"/>
  </r>
  <r>
    <n v="2017"/>
    <n v="23029"/>
    <x v="14"/>
    <n v="31"/>
    <x v="2"/>
    <n v="1"/>
    <x v="0"/>
    <n v="590156.30919091799"/>
    <n v="532729.66468050797"/>
    <n v="57426.644510410602"/>
    <n v="0.90269248398082913"/>
    <n v="9.7307516019171869E-2"/>
  </r>
  <r>
    <n v="2017"/>
    <n v="23029"/>
    <x v="14"/>
    <n v="31"/>
    <x v="2"/>
    <n v="2"/>
    <x v="1"/>
    <n v="0"/>
    <n v="0"/>
    <n v="0"/>
    <e v="#DIV/0!"/>
    <e v="#DIV/0!"/>
  </r>
  <r>
    <n v="2017"/>
    <n v="23029"/>
    <x v="14"/>
    <n v="31"/>
    <x v="2"/>
    <n v="3"/>
    <x v="2"/>
    <n v="10002419.149733599"/>
    <n v="9029062.3790725302"/>
    <n v="973356.77066103404"/>
    <n v="0.9026878641966336"/>
    <n v="9.731213580336294E-2"/>
  </r>
  <r>
    <n v="2017"/>
    <n v="23029"/>
    <x v="14"/>
    <n v="31"/>
    <x v="2"/>
    <n v="4"/>
    <x v="3"/>
    <n v="0"/>
    <n v="0"/>
    <n v="0"/>
    <e v="#DIV/0!"/>
    <e v="#DIV/0!"/>
  </r>
  <r>
    <n v="2017"/>
    <n v="23029"/>
    <x v="14"/>
    <n v="31"/>
    <x v="2"/>
    <n v="5"/>
    <x v="4"/>
    <n v="0"/>
    <n v="0"/>
    <n v="0"/>
    <e v="#DIV/0!"/>
    <e v="#DIV/0!"/>
  </r>
  <r>
    <n v="2017"/>
    <n v="23029"/>
    <x v="14"/>
    <n v="32"/>
    <x v="3"/>
    <n v="1"/>
    <x v="0"/>
    <n v="67308.822352815303"/>
    <n v="60759.130356349997"/>
    <n v="6549.6919964653098"/>
    <n v="0.90269192406704835"/>
    <n v="9.7308075932951724E-2"/>
  </r>
  <r>
    <n v="2017"/>
    <n v="23029"/>
    <x v="14"/>
    <n v="32"/>
    <x v="3"/>
    <n v="2"/>
    <x v="1"/>
    <n v="0"/>
    <n v="0"/>
    <n v="0"/>
    <e v="#DIV/0!"/>
    <e v="#DIV/0!"/>
  </r>
  <r>
    <n v="2017"/>
    <n v="23029"/>
    <x v="14"/>
    <n v="32"/>
    <x v="3"/>
    <n v="3"/>
    <x v="2"/>
    <n v="1025798.09547921"/>
    <n v="925982.08335957595"/>
    <n v="99816.012119630104"/>
    <n v="0.90269428988069611"/>
    <n v="9.7305710119300073E-2"/>
  </r>
  <r>
    <n v="2017"/>
    <n v="23029"/>
    <x v="14"/>
    <n v="32"/>
    <x v="3"/>
    <n v="4"/>
    <x v="3"/>
    <n v="0"/>
    <n v="0"/>
    <n v="0"/>
    <e v="#DIV/0!"/>
    <e v="#DIV/0!"/>
  </r>
  <r>
    <n v="2017"/>
    <n v="23029"/>
    <x v="14"/>
    <n v="32"/>
    <x v="3"/>
    <n v="5"/>
    <x v="4"/>
    <n v="0"/>
    <n v="0"/>
    <n v="0"/>
    <e v="#DIV/0!"/>
    <e v="#DIV/0!"/>
  </r>
  <r>
    <n v="2017"/>
    <n v="23029"/>
    <x v="14"/>
    <n v="42"/>
    <x v="4"/>
    <n v="1"/>
    <x v="0"/>
    <n v="2.9881079079442401"/>
    <n v="2.6973387337777401"/>
    <n v="0.290769174166505"/>
    <n v="0.90269120690271742"/>
    <n v="9.7308793097284269E-2"/>
  </r>
  <r>
    <n v="2017"/>
    <n v="23029"/>
    <x v="14"/>
    <n v="42"/>
    <x v="4"/>
    <n v="2"/>
    <x v="1"/>
    <n v="0"/>
    <n v="0"/>
    <n v="0"/>
    <e v="#DIV/0!"/>
    <e v="#DIV/0!"/>
  </r>
  <r>
    <n v="2017"/>
    <n v="23029"/>
    <x v="14"/>
    <n v="42"/>
    <x v="4"/>
    <n v="3"/>
    <x v="2"/>
    <n v="562.55816455950196"/>
    <n v="507.816823177434"/>
    <n v="54.741341382067702"/>
    <n v="0.90269212175609981"/>
    <n v="9.7307878243899693E-2"/>
  </r>
  <r>
    <n v="2017"/>
    <n v="23029"/>
    <x v="14"/>
    <n v="42"/>
    <x v="4"/>
    <n v="4"/>
    <x v="3"/>
    <n v="0"/>
    <n v="0"/>
    <n v="0"/>
    <e v="#DIV/0!"/>
    <e v="#DIV/0!"/>
  </r>
  <r>
    <n v="2017"/>
    <n v="23029"/>
    <x v="14"/>
    <n v="42"/>
    <x v="4"/>
    <n v="5"/>
    <x v="4"/>
    <n v="0"/>
    <n v="0"/>
    <n v="0"/>
    <e v="#DIV/0!"/>
    <e v="#DIV/0!"/>
  </r>
  <r>
    <n v="2017"/>
    <n v="23029"/>
    <x v="14"/>
    <n v="43"/>
    <x v="5"/>
    <n v="1"/>
    <x v="0"/>
    <n v="210.183137613757"/>
    <n v="189.730589463846"/>
    <n v="20.4525481499109"/>
    <n v="0.90269177450621363"/>
    <n v="9.7308225493785899E-2"/>
  </r>
  <r>
    <n v="2017"/>
    <n v="23029"/>
    <x v="14"/>
    <n v="43"/>
    <x v="5"/>
    <n v="2"/>
    <x v="1"/>
    <n v="0"/>
    <n v="0"/>
    <n v="0"/>
    <e v="#DIV/0!"/>
    <e v="#DIV/0!"/>
  </r>
  <r>
    <n v="2017"/>
    <n v="23029"/>
    <x v="14"/>
    <n v="43"/>
    <x v="5"/>
    <n v="3"/>
    <x v="2"/>
    <n v="8699.9817260657801"/>
    <n v="7853.3930062223299"/>
    <n v="846.58871984345001"/>
    <n v="0.90269074734869748"/>
    <n v="9.7309252651302525E-2"/>
  </r>
  <r>
    <n v="2017"/>
    <n v="23029"/>
    <x v="14"/>
    <n v="43"/>
    <x v="5"/>
    <n v="4"/>
    <x v="3"/>
    <n v="0"/>
    <n v="0"/>
    <n v="0"/>
    <e v="#DIV/0!"/>
    <e v="#DIV/0!"/>
  </r>
  <r>
    <n v="2017"/>
    <n v="23029"/>
    <x v="14"/>
    <n v="43"/>
    <x v="5"/>
    <n v="5"/>
    <x v="4"/>
    <n v="0"/>
    <n v="0"/>
    <n v="0"/>
    <e v="#DIV/0!"/>
    <e v="#DIV/0!"/>
  </r>
  <r>
    <n v="2017"/>
    <n v="23029"/>
    <x v="14"/>
    <n v="51"/>
    <x v="6"/>
    <n v="1"/>
    <x v="0"/>
    <n v="42.774467348049001"/>
    <n v="38.6121504556139"/>
    <n v="4.1623168924350802"/>
    <n v="0.90269155525498435"/>
    <n v="9.7308444745015127E-2"/>
  </r>
  <r>
    <n v="2017"/>
    <n v="23029"/>
    <x v="14"/>
    <n v="51"/>
    <x v="6"/>
    <n v="2"/>
    <x v="1"/>
    <n v="0"/>
    <n v="0"/>
    <n v="0"/>
    <e v="#DIV/0!"/>
    <e v="#DIV/0!"/>
  </r>
  <r>
    <n v="2017"/>
    <n v="23029"/>
    <x v="14"/>
    <n v="51"/>
    <x v="6"/>
    <n v="3"/>
    <x v="2"/>
    <n v="2817.6068554935"/>
    <n v="2543.4295673035199"/>
    <n v="274.17728818997801"/>
    <n v="0.90269143203729241"/>
    <n v="9.7308567962706857E-2"/>
  </r>
  <r>
    <n v="2017"/>
    <n v="23029"/>
    <x v="14"/>
    <n v="51"/>
    <x v="6"/>
    <n v="4"/>
    <x v="3"/>
    <n v="0"/>
    <n v="0"/>
    <n v="0"/>
    <e v="#DIV/0!"/>
    <e v="#DIV/0!"/>
  </r>
  <r>
    <n v="2017"/>
    <n v="23029"/>
    <x v="14"/>
    <n v="51"/>
    <x v="6"/>
    <n v="5"/>
    <x v="4"/>
    <n v="0"/>
    <n v="0"/>
    <n v="0"/>
    <e v="#DIV/0!"/>
    <e v="#DIV/0!"/>
  </r>
  <r>
    <n v="2017"/>
    <n v="23029"/>
    <x v="14"/>
    <n v="52"/>
    <x v="7"/>
    <n v="1"/>
    <x v="0"/>
    <n v="14073.8645140187"/>
    <n v="12704.3504213492"/>
    <n v="1369.5140926694701"/>
    <n v="0.90269097082003635"/>
    <n v="9.7309029179961481E-2"/>
  </r>
  <r>
    <n v="2017"/>
    <n v="23029"/>
    <x v="14"/>
    <n v="52"/>
    <x v="7"/>
    <n v="2"/>
    <x v="1"/>
    <n v="0"/>
    <n v="0"/>
    <n v="0"/>
    <e v="#DIV/0!"/>
    <e v="#DIV/0!"/>
  </r>
  <r>
    <n v="2017"/>
    <n v="23029"/>
    <x v="14"/>
    <n v="52"/>
    <x v="7"/>
    <n v="3"/>
    <x v="2"/>
    <n v="596814.41113524802"/>
    <n v="538740.39999471302"/>
    <n v="58074.011140535396"/>
    <n v="0.90269334979685256"/>
    <n v="9.7306650203148104E-2"/>
  </r>
  <r>
    <n v="2017"/>
    <n v="23029"/>
    <x v="14"/>
    <n v="52"/>
    <x v="7"/>
    <n v="4"/>
    <x v="3"/>
    <n v="0"/>
    <n v="0"/>
    <n v="0"/>
    <e v="#DIV/0!"/>
    <e v="#DIV/0!"/>
  </r>
  <r>
    <n v="2017"/>
    <n v="23029"/>
    <x v="14"/>
    <n v="52"/>
    <x v="7"/>
    <n v="5"/>
    <x v="4"/>
    <n v="0"/>
    <n v="0"/>
    <n v="0"/>
    <e v="#DIV/0!"/>
    <e v="#DIV/0!"/>
  </r>
  <r>
    <n v="2017"/>
    <n v="23029"/>
    <x v="14"/>
    <n v="53"/>
    <x v="8"/>
    <n v="1"/>
    <x v="0"/>
    <n v="77.262575112608701"/>
    <n v="69.744292741617102"/>
    <n v="7.51828237099157"/>
    <n v="0.90269179664237376"/>
    <n v="9.7308203357625855E-2"/>
  </r>
  <r>
    <n v="2017"/>
    <n v="23029"/>
    <x v="14"/>
    <n v="53"/>
    <x v="8"/>
    <n v="2"/>
    <x v="1"/>
    <n v="0"/>
    <n v="0"/>
    <n v="0"/>
    <e v="#DIV/0!"/>
    <e v="#DIV/0!"/>
  </r>
  <r>
    <n v="2017"/>
    <n v="23029"/>
    <x v="14"/>
    <n v="53"/>
    <x v="8"/>
    <n v="3"/>
    <x v="2"/>
    <n v="2793.4423481835101"/>
    <n v="2521.6172641083199"/>
    <n v="271.825084075186"/>
    <n v="0.90269171502610401"/>
    <n v="9.7308284973894488E-2"/>
  </r>
  <r>
    <n v="2017"/>
    <n v="23029"/>
    <x v="14"/>
    <n v="53"/>
    <x v="8"/>
    <n v="4"/>
    <x v="3"/>
    <n v="0"/>
    <n v="0"/>
    <n v="0"/>
    <e v="#DIV/0!"/>
    <e v="#DIV/0!"/>
  </r>
  <r>
    <n v="2017"/>
    <n v="23029"/>
    <x v="14"/>
    <n v="53"/>
    <x v="8"/>
    <n v="5"/>
    <x v="4"/>
    <n v="0"/>
    <n v="0"/>
    <n v="0"/>
    <e v="#DIV/0!"/>
    <e v="#DIV/0!"/>
  </r>
  <r>
    <n v="2017"/>
    <n v="23029"/>
    <x v="14"/>
    <n v="54"/>
    <x v="9"/>
    <n v="1"/>
    <x v="0"/>
    <n v="578.68470486550405"/>
    <n v="522.37428791294201"/>
    <n v="56.310416952561901"/>
    <n v="0.90269240489836422"/>
    <n v="9.7307595101635488E-2"/>
  </r>
  <r>
    <n v="2017"/>
    <n v="23029"/>
    <x v="14"/>
    <n v="54"/>
    <x v="9"/>
    <n v="2"/>
    <x v="1"/>
    <n v="0"/>
    <n v="0"/>
    <n v="0"/>
    <e v="#DIV/0!"/>
    <e v="#DIV/0!"/>
  </r>
  <r>
    <n v="2017"/>
    <n v="23029"/>
    <x v="14"/>
    <n v="54"/>
    <x v="9"/>
    <n v="3"/>
    <x v="2"/>
    <n v="22231.346725187999"/>
    <n v="20068.047906265099"/>
    <n v="2163.29881892289"/>
    <n v="0.9026915082714313"/>
    <n v="9.7308491728568286E-2"/>
  </r>
  <r>
    <n v="2017"/>
    <n v="23029"/>
    <x v="14"/>
    <n v="54"/>
    <x v="9"/>
    <n v="4"/>
    <x v="3"/>
    <n v="0"/>
    <n v="0"/>
    <n v="0"/>
    <e v="#DIV/0!"/>
    <e v="#DIV/0!"/>
  </r>
  <r>
    <n v="2017"/>
    <n v="23029"/>
    <x v="14"/>
    <n v="54"/>
    <x v="9"/>
    <n v="5"/>
    <x v="4"/>
    <n v="0"/>
    <n v="0"/>
    <n v="0"/>
    <e v="#DIV/0!"/>
    <e v="#DIV/0!"/>
  </r>
  <r>
    <n v="2017"/>
    <n v="23029"/>
    <x v="14"/>
    <n v="61"/>
    <x v="10"/>
    <n v="1"/>
    <x v="0"/>
    <n v="6.6433333396872296"/>
    <n v="5.9968849471554204"/>
    <n v="0.64644839253181197"/>
    <n v="0.90269216378622297"/>
    <n v="9.7307836213777435E-2"/>
  </r>
  <r>
    <n v="2017"/>
    <n v="23029"/>
    <x v="14"/>
    <n v="61"/>
    <x v="10"/>
    <n v="2"/>
    <x v="1"/>
    <n v="0"/>
    <n v="0"/>
    <n v="0"/>
    <e v="#DIV/0!"/>
    <e v="#DIV/0!"/>
  </r>
  <r>
    <n v="2017"/>
    <n v="23029"/>
    <x v="14"/>
    <n v="61"/>
    <x v="10"/>
    <n v="3"/>
    <x v="2"/>
    <n v="393.201657882566"/>
    <n v="354.94035950952298"/>
    <n v="38.261298373043203"/>
    <n v="0.9026929373108844"/>
    <n v="9.7307062689116028E-2"/>
  </r>
  <r>
    <n v="2017"/>
    <n v="23029"/>
    <x v="14"/>
    <n v="61"/>
    <x v="10"/>
    <n v="4"/>
    <x v="3"/>
    <n v="0"/>
    <n v="0"/>
    <n v="0"/>
    <e v="#DIV/0!"/>
    <e v="#DIV/0!"/>
  </r>
  <r>
    <n v="2017"/>
    <n v="23029"/>
    <x v="14"/>
    <n v="61"/>
    <x v="10"/>
    <n v="5"/>
    <x v="4"/>
    <n v="0"/>
    <n v="0"/>
    <n v="0"/>
    <e v="#DIV/0!"/>
    <e v="#DIV/0!"/>
  </r>
  <r>
    <n v="2017"/>
    <n v="23031"/>
    <x v="15"/>
    <n v="11"/>
    <x v="0"/>
    <n v="1"/>
    <x v="0"/>
    <n v="36014.225025526197"/>
    <n v="32509.727331468701"/>
    <n v="3504.4976940575102"/>
    <n v="0.90269129235535195"/>
    <n v="9.730870764464844E-2"/>
  </r>
  <r>
    <n v="2017"/>
    <n v="23031"/>
    <x v="15"/>
    <n v="11"/>
    <x v="0"/>
    <n v="2"/>
    <x v="1"/>
    <n v="73465.921946634"/>
    <n v="66317.177358048502"/>
    <n v="7148.7445885855304"/>
    <n v="0.90269305279013068"/>
    <n v="9.7306947209869807E-2"/>
  </r>
  <r>
    <n v="2017"/>
    <n v="23031"/>
    <x v="15"/>
    <n v="11"/>
    <x v="0"/>
    <n v="3"/>
    <x v="2"/>
    <n v="614888.45047715702"/>
    <n v="555055.48440840701"/>
    <n v="59832.966068750597"/>
    <n v="0.90269297459999565"/>
    <n v="9.7307025400005256E-2"/>
  </r>
  <r>
    <n v="2017"/>
    <n v="23031"/>
    <x v="15"/>
    <n v="11"/>
    <x v="0"/>
    <n v="4"/>
    <x v="3"/>
    <n v="24258.297649005101"/>
    <n v="21897.754290147099"/>
    <n v="2360.5433588579999"/>
    <n v="0.90269130204382608"/>
    <n v="9.7308697956173862E-2"/>
  </r>
  <r>
    <n v="2017"/>
    <n v="23031"/>
    <x v="15"/>
    <n v="11"/>
    <x v="0"/>
    <n v="5"/>
    <x v="4"/>
    <n v="362493.75623712101"/>
    <n v="327220.18629926199"/>
    <n v="35273.5699378586"/>
    <n v="0.90269192412024546"/>
    <n v="9.7308075879753389E-2"/>
  </r>
  <r>
    <n v="2017"/>
    <n v="23031"/>
    <x v="15"/>
    <n v="21"/>
    <x v="1"/>
    <n v="1"/>
    <x v="0"/>
    <n v="1992496.46924076"/>
    <n v="1798611.9048748401"/>
    <n v="193884.56436592201"/>
    <n v="0.90269264344553668"/>
    <n v="9.7307356554464389E-2"/>
  </r>
  <r>
    <n v="2017"/>
    <n v="23031"/>
    <x v="15"/>
    <n v="21"/>
    <x v="1"/>
    <n v="2"/>
    <x v="1"/>
    <n v="6611662.2315025898"/>
    <n v="5968293.2537729396"/>
    <n v="643368.97772965499"/>
    <n v="0.90269179592021653"/>
    <n v="9.7308204079784133E-2"/>
  </r>
  <r>
    <n v="2017"/>
    <n v="23031"/>
    <x v="15"/>
    <n v="21"/>
    <x v="1"/>
    <n v="3"/>
    <x v="2"/>
    <n v="12632175.4269346"/>
    <n v="11402982.8928042"/>
    <n v="1229192.53413037"/>
    <n v="0.90269351931976116"/>
    <n v="9.7306480680236507E-2"/>
  </r>
  <r>
    <n v="2017"/>
    <n v="23031"/>
    <x v="15"/>
    <n v="21"/>
    <x v="1"/>
    <n v="4"/>
    <x v="3"/>
    <n v="3504309.0166303902"/>
    <n v="3163310.43924357"/>
    <n v="340998.577386819"/>
    <n v="0.90269163599199043"/>
    <n v="9.7308364008009268E-2"/>
  </r>
  <r>
    <n v="2017"/>
    <n v="23031"/>
    <x v="15"/>
    <n v="21"/>
    <x v="1"/>
    <n v="5"/>
    <x v="4"/>
    <n v="7684608.5279810401"/>
    <n v="6936830.7923822496"/>
    <n v="747777.73559878697"/>
    <n v="0.90269149913414626"/>
    <n v="9.730850086585334E-2"/>
  </r>
  <r>
    <n v="2017"/>
    <n v="23031"/>
    <x v="15"/>
    <n v="31"/>
    <x v="2"/>
    <n v="1"/>
    <x v="0"/>
    <n v="3283935.4574697199"/>
    <n v="2964383.5300441799"/>
    <n v="319551.92742553301"/>
    <n v="0.90269238492532511"/>
    <n v="9.7307615074672796E-2"/>
  </r>
  <r>
    <n v="2017"/>
    <n v="23031"/>
    <x v="15"/>
    <n v="31"/>
    <x v="2"/>
    <n v="2"/>
    <x v="1"/>
    <n v="10840796.8204535"/>
    <n v="9785891.7925737891"/>
    <n v="1054905.0278797301"/>
    <n v="0.90269119093816008"/>
    <n v="9.7308809061841681E-2"/>
  </r>
  <r>
    <n v="2017"/>
    <n v="23031"/>
    <x v="15"/>
    <n v="31"/>
    <x v="2"/>
    <n v="3"/>
    <x v="2"/>
    <n v="29782396.7982812"/>
    <n v="26884372.405688599"/>
    <n v="2898024.3925926602"/>
    <n v="0.90269337917222792"/>
    <n v="9.730662082777404E-2"/>
  </r>
  <r>
    <n v="2017"/>
    <n v="23031"/>
    <x v="15"/>
    <n v="31"/>
    <x v="2"/>
    <n v="4"/>
    <x v="3"/>
    <n v="4015061.5138951698"/>
    <n v="3624365.6693883999"/>
    <n v="390695.84450676403"/>
    <n v="0.90269243867007642"/>
    <n v="9.7307561329922077E-2"/>
  </r>
  <r>
    <n v="2017"/>
    <n v="23031"/>
    <x v="15"/>
    <n v="31"/>
    <x v="2"/>
    <n v="5"/>
    <x v="4"/>
    <n v="16036123.720185701"/>
    <n v="14475658.4739883"/>
    <n v="1560465.24619743"/>
    <n v="0.90269062066207795"/>
    <n v="9.7309379337923912E-2"/>
  </r>
  <r>
    <n v="2017"/>
    <n v="23031"/>
    <x v="15"/>
    <n v="32"/>
    <x v="3"/>
    <n v="1"/>
    <x v="0"/>
    <n v="275720.82387930399"/>
    <n v="248891.095876031"/>
    <n v="26829.728003272401"/>
    <n v="0.90269241319611893"/>
    <n v="9.7307586803878979E-2"/>
  </r>
  <r>
    <n v="2017"/>
    <n v="23031"/>
    <x v="15"/>
    <n v="32"/>
    <x v="3"/>
    <n v="2"/>
    <x v="1"/>
    <n v="816554.54813223204"/>
    <n v="737097.90521541005"/>
    <n v="79456.642916821904"/>
    <n v="0.90269279241837641"/>
    <n v="9.7307207581623534E-2"/>
  </r>
  <r>
    <n v="2017"/>
    <n v="23031"/>
    <x v="15"/>
    <n v="32"/>
    <x v="3"/>
    <n v="3"/>
    <x v="2"/>
    <n v="2264117.3395412201"/>
    <n v="2043803.89979682"/>
    <n v="220313.43974439701"/>
    <n v="0.90269345325139272"/>
    <n v="9.7306546748605921E-2"/>
  </r>
  <r>
    <n v="2017"/>
    <n v="23031"/>
    <x v="15"/>
    <n v="32"/>
    <x v="3"/>
    <n v="4"/>
    <x v="3"/>
    <n v="300468.99049325299"/>
    <n v="271231.49493766698"/>
    <n v="29237.495555586102"/>
    <n v="0.90269380042316705"/>
    <n v="9.7306199576833299E-2"/>
  </r>
  <r>
    <n v="2017"/>
    <n v="23031"/>
    <x v="15"/>
    <n v="32"/>
    <x v="3"/>
    <n v="5"/>
    <x v="4"/>
    <n v="1224098.8743151899"/>
    <n v="1104983.9031196099"/>
    <n v="119114.971195579"/>
    <n v="0.90269170759411266"/>
    <n v="9.7308292405886496E-2"/>
  </r>
  <r>
    <n v="2017"/>
    <n v="23031"/>
    <x v="15"/>
    <n v="42"/>
    <x v="4"/>
    <n v="1"/>
    <x v="0"/>
    <n v="59.124434459859302"/>
    <n v="53.371133981873903"/>
    <n v="5.7533004779853796"/>
    <n v="0.90269166156859526"/>
    <n v="9.7308338431404434E-2"/>
  </r>
  <r>
    <n v="2017"/>
    <n v="23031"/>
    <x v="15"/>
    <n v="42"/>
    <x v="4"/>
    <n v="2"/>
    <x v="1"/>
    <n v="1475.8905101703599"/>
    <n v="1332.2757160655999"/>
    <n v="143.61479410475999"/>
    <n v="0.90269278573504563"/>
    <n v="9.7307214264954353E-2"/>
  </r>
  <r>
    <n v="2017"/>
    <n v="23031"/>
    <x v="15"/>
    <n v="42"/>
    <x v="4"/>
    <n v="3"/>
    <x v="2"/>
    <n v="5676.9976443949099"/>
    <n v="5124.5791108343001"/>
    <n v="552.41853356060994"/>
    <n v="0.90269178038042153"/>
    <n v="9.7308219619578543E-2"/>
  </r>
  <r>
    <n v="2017"/>
    <n v="23031"/>
    <x v="15"/>
    <n v="42"/>
    <x v="4"/>
    <n v="4"/>
    <x v="3"/>
    <n v="517.517715873268"/>
    <n v="467.159111202345"/>
    <n v="50.358604670922197"/>
    <n v="0.90269201782600417"/>
    <n v="9.7307982173994279E-2"/>
  </r>
  <r>
    <n v="2017"/>
    <n v="23031"/>
    <x v="15"/>
    <n v="42"/>
    <x v="4"/>
    <n v="5"/>
    <x v="4"/>
    <n v="2580.0187206191399"/>
    <n v="2328.9594684154599"/>
    <n v="251.05925220368201"/>
    <n v="0.90269091840409899"/>
    <n v="9.7309081595901778E-2"/>
  </r>
  <r>
    <n v="2017"/>
    <n v="23031"/>
    <x v="15"/>
    <n v="43"/>
    <x v="5"/>
    <n v="1"/>
    <x v="0"/>
    <n v="300.80973956666401"/>
    <n v="271.53847090911"/>
    <n v="29.271268657553801"/>
    <n v="0.90269175226932086"/>
    <n v="9.7308247730678421E-2"/>
  </r>
  <r>
    <n v="2017"/>
    <n v="23031"/>
    <x v="15"/>
    <n v="43"/>
    <x v="5"/>
    <n v="2"/>
    <x v="1"/>
    <n v="1621.5607390537"/>
    <n v="1463.77320673547"/>
    <n v="157.787532318231"/>
    <n v="0.90269403512426516"/>
    <n v="9.7305964875735479E-2"/>
  </r>
  <r>
    <n v="2017"/>
    <n v="23031"/>
    <x v="15"/>
    <n v="43"/>
    <x v="5"/>
    <n v="3"/>
    <x v="2"/>
    <n v="6123.4464056278002"/>
    <n v="5527.5923934496896"/>
    <n v="595.85401217810397"/>
    <n v="0.90269303057335715"/>
    <n v="9.7306969426641798E-2"/>
  </r>
  <r>
    <n v="2017"/>
    <n v="23031"/>
    <x v="15"/>
    <n v="43"/>
    <x v="5"/>
    <n v="4"/>
    <x v="3"/>
    <n v="606.32670828854702"/>
    <n v="547.32600763931202"/>
    <n v="59.000700649235803"/>
    <n v="0.9026915690127294"/>
    <n v="9.7308430987271877E-2"/>
  </r>
  <r>
    <n v="2017"/>
    <n v="23031"/>
    <x v="15"/>
    <n v="43"/>
    <x v="5"/>
    <n v="5"/>
    <x v="4"/>
    <n v="2868.61800390913"/>
    <n v="2589.4759630200701"/>
    <n v="279.14204088906399"/>
    <n v="0.9026911075268067"/>
    <n v="9.7308892473194714E-2"/>
  </r>
  <r>
    <n v="2017"/>
    <n v="23031"/>
    <x v="15"/>
    <n v="51"/>
    <x v="6"/>
    <n v="1"/>
    <x v="0"/>
    <n v="105.32182746292099"/>
    <n v="95.073455219155306"/>
    <n v="10.248372243765999"/>
    <n v="0.9026946978547854"/>
    <n v="9.7305302145217556E-2"/>
  </r>
  <r>
    <n v="2017"/>
    <n v="23031"/>
    <x v="15"/>
    <n v="51"/>
    <x v="6"/>
    <n v="2"/>
    <x v="1"/>
    <n v="1666.56660676961"/>
    <n v="1504.3928504502501"/>
    <n v="162.17375631936599"/>
    <n v="0.90268990410547745"/>
    <n v="9.7310095894526272E-2"/>
  </r>
  <r>
    <n v="2017"/>
    <n v="23031"/>
    <x v="15"/>
    <n v="51"/>
    <x v="6"/>
    <n v="3"/>
    <x v="2"/>
    <n v="4075.2324022544799"/>
    <n v="3678.68178718527"/>
    <n v="396.55061506921299"/>
    <n v="0.90269251519254901"/>
    <n v="9.7307484807451772E-2"/>
  </r>
  <r>
    <n v="2017"/>
    <n v="23031"/>
    <x v="15"/>
    <n v="51"/>
    <x v="6"/>
    <n v="4"/>
    <x v="3"/>
    <n v="844.57694222881196"/>
    <n v="762.39466917353502"/>
    <n v="82.182273055277193"/>
    <n v="0.90269415497136296"/>
    <n v="9.7305845028637372E-2"/>
  </r>
  <r>
    <n v="2017"/>
    <n v="23031"/>
    <x v="15"/>
    <n v="51"/>
    <x v="6"/>
    <n v="5"/>
    <x v="4"/>
    <n v="1997.725786704"/>
    <n v="1803.33398907937"/>
    <n v="194.39179762463601"/>
    <n v="0.90269345326650041"/>
    <n v="9.73065467335026E-2"/>
  </r>
  <r>
    <n v="2017"/>
    <n v="23031"/>
    <x v="15"/>
    <n v="52"/>
    <x v="7"/>
    <n v="1"/>
    <x v="0"/>
    <n v="48639.821633716703"/>
    <n v="43906.797494479899"/>
    <n v="4733.0241392367798"/>
    <n v="0.9026924034615309"/>
    <n v="9.7307596538468558E-2"/>
  </r>
  <r>
    <n v="2017"/>
    <n v="23031"/>
    <x v="15"/>
    <n v="52"/>
    <x v="7"/>
    <n v="2"/>
    <x v="1"/>
    <n v="473440.47372623102"/>
    <n v="427371.299473511"/>
    <n v="46069.174252719597"/>
    <n v="0.90269278439561607"/>
    <n v="9.7307215604383018E-2"/>
  </r>
  <r>
    <n v="2017"/>
    <n v="23031"/>
    <x v="15"/>
    <n v="52"/>
    <x v="7"/>
    <n v="3"/>
    <x v="2"/>
    <n v="1258224.3879543601"/>
    <n v="1135786.79545208"/>
    <n v="122437.592502281"/>
    <n v="0.90269017698715803"/>
    <n v="9.7309823012842606E-2"/>
  </r>
  <r>
    <n v="2017"/>
    <n v="23031"/>
    <x v="15"/>
    <n v="52"/>
    <x v="7"/>
    <n v="4"/>
    <x v="3"/>
    <n v="273451.13141259598"/>
    <n v="246841.88952312199"/>
    <n v="26609.241889473698"/>
    <n v="0.90269105213785095"/>
    <n v="9.7308947862148054E-2"/>
  </r>
  <r>
    <n v="2017"/>
    <n v="23031"/>
    <x v="15"/>
    <n v="52"/>
    <x v="7"/>
    <n v="5"/>
    <x v="4"/>
    <n v="608205.04538381204"/>
    <n v="549022.07013061305"/>
    <n v="59182.9752531997"/>
    <n v="0.9026923967461481"/>
    <n v="9.7307603253853098E-2"/>
  </r>
  <r>
    <n v="2017"/>
    <n v="23031"/>
    <x v="15"/>
    <n v="53"/>
    <x v="8"/>
    <n v="1"/>
    <x v="0"/>
    <n v="1348.48072049334"/>
    <n v="1217.26097214738"/>
    <n v="131.219748345954"/>
    <n v="0.90269067525269964"/>
    <n v="9.7309324747295922E-2"/>
  </r>
  <r>
    <n v="2017"/>
    <n v="23031"/>
    <x v="15"/>
    <n v="53"/>
    <x v="8"/>
    <n v="2"/>
    <x v="1"/>
    <n v="7892.7775349331496"/>
    <n v="7124.7503046108804"/>
    <n v="768.027230322268"/>
    <n v="0.90269240113217331"/>
    <n v="9.7307598867826584E-2"/>
  </r>
  <r>
    <n v="2017"/>
    <n v="23031"/>
    <x v="15"/>
    <n v="53"/>
    <x v="8"/>
    <n v="3"/>
    <x v="2"/>
    <n v="21003.047528136201"/>
    <n v="18959.2895756338"/>
    <n v="2043.75795250239"/>
    <n v="0.90269231406706418"/>
    <n v="9.7307685932935276E-2"/>
  </r>
  <r>
    <n v="2017"/>
    <n v="23031"/>
    <x v="15"/>
    <n v="53"/>
    <x v="8"/>
    <n v="4"/>
    <x v="3"/>
    <n v="4663.0582914210599"/>
    <n v="4209.3047381409096"/>
    <n v="453.753553280147"/>
    <n v="0.90269185480375591"/>
    <n v="9.7308145196243367E-2"/>
  </r>
  <r>
    <n v="2017"/>
    <n v="23031"/>
    <x v="15"/>
    <n v="53"/>
    <x v="8"/>
    <n v="5"/>
    <x v="4"/>
    <n v="9889.9888242738307"/>
    <n v="8927.5740170094796"/>
    <n v="962.41480726434702"/>
    <n v="0.90268797828140968"/>
    <n v="9.7312021718589964E-2"/>
  </r>
  <r>
    <n v="2017"/>
    <n v="23031"/>
    <x v="15"/>
    <n v="54"/>
    <x v="9"/>
    <n v="1"/>
    <x v="0"/>
    <n v="3211.54314813582"/>
    <n v="2899.0357163869899"/>
    <n v="312.50743174882899"/>
    <n v="0.90269243870186544"/>
    <n v="9.7307561298134143E-2"/>
  </r>
  <r>
    <n v="2017"/>
    <n v="23031"/>
    <x v="15"/>
    <n v="54"/>
    <x v="9"/>
    <n v="2"/>
    <x v="1"/>
    <n v="22504.367703067299"/>
    <n v="20314.519642703901"/>
    <n v="2189.8480603633998"/>
    <n v="0.90269230892166208"/>
    <n v="9.7307691078338004E-2"/>
  </r>
  <r>
    <n v="2017"/>
    <n v="23031"/>
    <x v="15"/>
    <n v="54"/>
    <x v="9"/>
    <n v="3"/>
    <x v="2"/>
    <n v="53423.381955133496"/>
    <n v="48224.872161922103"/>
    <n v="5198.5097932114004"/>
    <n v="0.90269223693892586"/>
    <n v="9.7307763061074262E-2"/>
  </r>
  <r>
    <n v="2017"/>
    <n v="23031"/>
    <x v="15"/>
    <n v="54"/>
    <x v="9"/>
    <n v="4"/>
    <x v="3"/>
    <n v="12528.5168598003"/>
    <n v="11309.4321679975"/>
    <n v="1219.0846918027901"/>
    <n v="0.90269521081825543"/>
    <n v="9.730478918174372E-2"/>
  </r>
  <r>
    <n v="2017"/>
    <n v="23031"/>
    <x v="15"/>
    <n v="54"/>
    <x v="9"/>
    <n v="5"/>
    <x v="4"/>
    <n v="25306.185393575099"/>
    <n v="22843.7100607252"/>
    <n v="2462.47533284986"/>
    <n v="0.90269274904327979"/>
    <n v="9.7307250956718647E-2"/>
  </r>
  <r>
    <n v="2017"/>
    <n v="23031"/>
    <x v="15"/>
    <n v="61"/>
    <x v="10"/>
    <n v="1"/>
    <x v="0"/>
    <n v="8.1262496909009503"/>
    <n v="7.3354945737663702"/>
    <n v="0.79075511713457403"/>
    <n v="0.9026912601491931"/>
    <n v="9.7308739850806097E-2"/>
  </r>
  <r>
    <n v="2017"/>
    <n v="23031"/>
    <x v="15"/>
    <n v="61"/>
    <x v="10"/>
    <n v="2"/>
    <x v="1"/>
    <n v="271.11649419674802"/>
    <n v="244.73517579825401"/>
    <n v="26.381318398493899"/>
    <n v="0.90269379044364151"/>
    <n v="9.7306209556358075E-2"/>
  </r>
  <r>
    <n v="2017"/>
    <n v="23031"/>
    <x v="15"/>
    <n v="61"/>
    <x v="10"/>
    <n v="3"/>
    <x v="2"/>
    <n v="71.355048911914807"/>
    <n v="64.411658438738698"/>
    <n v="6.9433904731761702"/>
    <n v="0.90269237315291495"/>
    <n v="9.7307626847085923E-2"/>
  </r>
  <r>
    <n v="2017"/>
    <n v="23031"/>
    <x v="15"/>
    <n v="61"/>
    <x v="10"/>
    <n v="4"/>
    <x v="3"/>
    <n v="88.582107512439194"/>
    <n v="79.962218790571001"/>
    <n v="8.6198887218681097"/>
    <n v="0.90269040821073554"/>
    <n v="9.7309591789263503E-2"/>
  </r>
  <r>
    <n v="2017"/>
    <n v="23031"/>
    <x v="15"/>
    <n v="61"/>
    <x v="10"/>
    <n v="5"/>
    <x v="4"/>
    <n v="28.397808484142502"/>
    <n v="25.634437526712599"/>
    <n v="2.7633709574299101"/>
    <n v="0.90269069674961067"/>
    <n v="9.7309303250389625E-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0">
  <r>
    <n v="2017"/>
    <n v="23001"/>
    <x v="0"/>
    <n v="11"/>
    <x v="0"/>
    <n v="1"/>
    <s v="Off-Network"/>
    <n v="12855.6022327431"/>
    <n v="11604.663676153699"/>
    <n v="1250.9385565893899"/>
    <n v="0.90269311900431459"/>
    <n v="9.7306880995684589E-2"/>
  </r>
  <r>
    <n v="2017"/>
    <n v="23001"/>
    <x v="0"/>
    <n v="11"/>
    <x v="0"/>
    <n v="2"/>
    <s v="Rural Restricted Access"/>
    <n v="0"/>
    <n v="0"/>
    <n v="0"/>
    <e v="#DIV/0!"/>
    <e v="#DIV/0!"/>
  </r>
  <r>
    <n v="2017"/>
    <n v="23001"/>
    <x v="0"/>
    <n v="11"/>
    <x v="0"/>
    <n v="3"/>
    <s v="Rural Unrestricted Access"/>
    <n v="113859.953379117"/>
    <n v="102780.253024661"/>
    <n v="11079.700354455599"/>
    <n v="0.9026901028356813"/>
    <n v="9.7309897164315207E-2"/>
  </r>
  <r>
    <n v="2017"/>
    <n v="23001"/>
    <x v="0"/>
    <n v="11"/>
    <x v="0"/>
    <n v="4"/>
    <s v="Urban Restricted Access"/>
    <n v="8082.2475147626601"/>
    <n v="7295.7982878548801"/>
    <n v="786.44922690777605"/>
    <n v="0.90269424124028763"/>
    <n v="9.7305758759711855E-2"/>
  </r>
  <r>
    <n v="2017"/>
    <n v="23001"/>
    <x v="0"/>
    <n v="11"/>
    <x v="0"/>
    <n v="5"/>
    <s v="Urban Unrestricted Access"/>
    <n v="152166.39067397499"/>
    <n v="137359.19279477699"/>
    <n v="14807.1978791979"/>
    <n v="0.90269074653335735"/>
    <n v="9.7309253466641987E-2"/>
  </r>
  <r>
    <n v="2017"/>
    <n v="23001"/>
    <x v="0"/>
    <n v="21"/>
    <x v="1"/>
    <n v="1"/>
    <s v="Off-Network"/>
    <n v="937270.81145630102"/>
    <n v="846071.13522597705"/>
    <n v="91199.676230323996"/>
    <n v="0.90269655779782487"/>
    <n v="9.7303442202175155E-2"/>
  </r>
  <r>
    <n v="2017"/>
    <n v="23001"/>
    <x v="0"/>
    <n v="21"/>
    <x v="1"/>
    <n v="2"/>
    <s v="Rural Restricted Access"/>
    <n v="0"/>
    <n v="0"/>
    <n v="0"/>
    <e v="#DIV/0!"/>
    <e v="#DIV/0!"/>
  </r>
  <r>
    <n v="2017"/>
    <n v="23001"/>
    <x v="0"/>
    <n v="21"/>
    <x v="1"/>
    <n v="3"/>
    <s v="Rural Unrestricted Access"/>
    <n v="4218549.4382793698"/>
    <n v="3808049.0752037"/>
    <n v="410500.36307566799"/>
    <n v="0.90269158413772155"/>
    <n v="9.7308415862277953E-2"/>
  </r>
  <r>
    <n v="2017"/>
    <n v="23001"/>
    <x v="0"/>
    <n v="21"/>
    <x v="1"/>
    <n v="4"/>
    <s v="Urban Restricted Access"/>
    <n v="1123097.1378275501"/>
    <n v="1013806.36985994"/>
    <n v="109290.767967609"/>
    <n v="0.90268805405468722"/>
    <n v="9.7311945945311853E-2"/>
  </r>
  <r>
    <n v="2017"/>
    <n v="23001"/>
    <x v="0"/>
    <n v="21"/>
    <x v="1"/>
    <n v="5"/>
    <s v="Urban Unrestricted Access"/>
    <n v="7118459.0031379098"/>
    <n v="6425776.5471524196"/>
    <n v="692682.45598549396"/>
    <n v="0.90269207764206461"/>
    <n v="9.7307922357935964E-2"/>
  </r>
  <r>
    <n v="2017"/>
    <n v="23001"/>
    <x v="0"/>
    <n v="31"/>
    <x v="2"/>
    <n v="1"/>
    <s v="Off-Network"/>
    <n v="1567715.63794831"/>
    <n v="1415159.22835539"/>
    <n v="152556.40959291501"/>
    <n v="0.90268872370720721"/>
    <n v="9.731127629278967E-2"/>
  </r>
  <r>
    <n v="2017"/>
    <n v="23001"/>
    <x v="0"/>
    <n v="31"/>
    <x v="2"/>
    <n v="2"/>
    <s v="Rural Restricted Access"/>
    <n v="0"/>
    <n v="0"/>
    <n v="0"/>
    <e v="#DIV/0!"/>
    <e v="#DIV/0!"/>
  </r>
  <r>
    <n v="2017"/>
    <n v="23001"/>
    <x v="0"/>
    <n v="31"/>
    <x v="2"/>
    <n v="3"/>
    <s v="Rural Unrestricted Access"/>
    <n v="9407120.3972243499"/>
    <n v="8491732.9345982801"/>
    <n v="915387.46262607502"/>
    <n v="0.90269206473681762"/>
    <n v="9.730793526318296E-2"/>
  </r>
  <r>
    <n v="2017"/>
    <n v="23001"/>
    <x v="0"/>
    <n v="31"/>
    <x v="2"/>
    <n v="4"/>
    <s v="Urban Restricted Access"/>
    <n v="2463978.4792331699"/>
    <n v="2224215.0551513499"/>
    <n v="239763.42408182201"/>
    <n v="0.90269256566054168"/>
    <n v="9.7307434339459112E-2"/>
  </r>
  <r>
    <n v="2017"/>
    <n v="23001"/>
    <x v="0"/>
    <n v="31"/>
    <x v="2"/>
    <n v="5"/>
    <s v="Urban Unrestricted Access"/>
    <n v="12934041.9946918"/>
    <n v="11675454.441072401"/>
    <n v="1258587.5536193701"/>
    <n v="0.90269186120348688"/>
    <n v="9.7308138796510874E-2"/>
  </r>
  <r>
    <n v="2017"/>
    <n v="23001"/>
    <x v="0"/>
    <n v="32"/>
    <x v="3"/>
    <n v="1"/>
    <s v="Off-Network"/>
    <n v="162609.000272751"/>
    <n v="146785.54201815801"/>
    <n v="15823.458254592901"/>
    <n v="0.90269014489941135"/>
    <n v="9.7309855100588163E-2"/>
  </r>
  <r>
    <n v="2017"/>
    <n v="23001"/>
    <x v="0"/>
    <n v="32"/>
    <x v="3"/>
    <n v="2"/>
    <s v="Rural Restricted Access"/>
    <n v="0"/>
    <n v="0"/>
    <n v="0"/>
    <e v="#DIV/0!"/>
    <e v="#DIV/0!"/>
  </r>
  <r>
    <n v="2017"/>
    <n v="23001"/>
    <x v="0"/>
    <n v="32"/>
    <x v="3"/>
    <n v="3"/>
    <s v="Rural Unrestricted Access"/>
    <n v="901719.88708925201"/>
    <n v="813980.40174682497"/>
    <n v="87739.485342427593"/>
    <n v="0.90269762639299245"/>
    <n v="9.7302373607008136E-2"/>
  </r>
  <r>
    <n v="2017"/>
    <n v="23001"/>
    <x v="0"/>
    <n v="32"/>
    <x v="3"/>
    <n v="4"/>
    <s v="Urban Restricted Access"/>
    <n v="232707.157429226"/>
    <n v="210063.09028482399"/>
    <n v="22644.067144401899"/>
    <n v="0.90269286344882271"/>
    <n v="9.7307136551176829E-2"/>
  </r>
  <r>
    <n v="2017"/>
    <n v="23001"/>
    <x v="0"/>
    <n v="32"/>
    <x v="3"/>
    <n v="5"/>
    <s v="Urban Unrestricted Access"/>
    <n v="1245395.6914033999"/>
    <n v="1124204.3247617199"/>
    <n v="121191.36664168"/>
    <n v="0.90268846481626008"/>
    <n v="9.7311535183739875E-2"/>
  </r>
  <r>
    <n v="2017"/>
    <n v="23001"/>
    <x v="0"/>
    <n v="42"/>
    <x v="4"/>
    <n v="1"/>
    <s v="Off-Network"/>
    <n v="33.303836046795197"/>
    <n v="30.063072141653599"/>
    <n v="3.2407639051416601"/>
    <n v="0.9026909722775478"/>
    <n v="9.7309027722454103E-2"/>
  </r>
  <r>
    <n v="2017"/>
    <n v="23001"/>
    <x v="0"/>
    <n v="42"/>
    <x v="4"/>
    <n v="2"/>
    <s v="Rural Restricted Access"/>
    <n v="0"/>
    <n v="0"/>
    <n v="0"/>
    <e v="#DIV/0!"/>
    <e v="#DIV/0!"/>
  </r>
  <r>
    <n v="2017"/>
    <n v="23001"/>
    <x v="0"/>
    <n v="42"/>
    <x v="4"/>
    <n v="3"/>
    <s v="Rural Unrestricted Access"/>
    <n v="1344.2382258416999"/>
    <n v="1213.4298472267301"/>
    <n v="130.80837861497901"/>
    <n v="0.90268958574432467"/>
    <n v="9.7310414255682126E-2"/>
  </r>
  <r>
    <n v="2017"/>
    <n v="23001"/>
    <x v="0"/>
    <n v="42"/>
    <x v="4"/>
    <n v="4"/>
    <s v="Urban Restricted Access"/>
    <n v="373.78570820452398"/>
    <n v="337.41357046975997"/>
    <n v="36.372137734763797"/>
    <n v="0.90269254030744728"/>
    <n v="9.7307459692552209E-2"/>
  </r>
  <r>
    <n v="2017"/>
    <n v="23001"/>
    <x v="0"/>
    <n v="42"/>
    <x v="4"/>
    <n v="5"/>
    <s v="Urban Unrestricted Access"/>
    <n v="1332.3626145703399"/>
    <n v="1202.7140369306801"/>
    <n v="129.648577639656"/>
    <n v="0.90269272327078254"/>
    <n v="9.7307276729214631E-2"/>
  </r>
  <r>
    <n v="2017"/>
    <n v="23001"/>
    <x v="0"/>
    <n v="43"/>
    <x v="5"/>
    <n v="1"/>
    <s v="Off-Network"/>
    <n v="221.40424076391599"/>
    <n v="199.85998655850199"/>
    <n v="21.544254205413999"/>
    <n v="0.90269267593484481"/>
    <n v="9.7307324065155118E-2"/>
  </r>
  <r>
    <n v="2017"/>
    <n v="23001"/>
    <x v="0"/>
    <n v="43"/>
    <x v="5"/>
    <n v="2"/>
    <s v="Rural Restricted Access"/>
    <n v="0"/>
    <n v="0"/>
    <n v="0"/>
    <e v="#DIV/0!"/>
    <e v="#DIV/0!"/>
  </r>
  <r>
    <n v="2017"/>
    <n v="23001"/>
    <x v="0"/>
    <n v="43"/>
    <x v="5"/>
    <n v="3"/>
    <s v="Rural Unrestricted Access"/>
    <n v="1780.3211303611699"/>
    <n v="1607.0799577316"/>
    <n v="173.24117262957"/>
    <n v="0.90269105406032846"/>
    <n v="9.7308945939671529E-2"/>
  </r>
  <r>
    <n v="2017"/>
    <n v="23001"/>
    <x v="0"/>
    <n v="43"/>
    <x v="5"/>
    <n v="4"/>
    <s v="Urban Restricted Access"/>
    <n v="537.09054507520705"/>
    <n v="484.82764376454202"/>
    <n v="52.262901310664702"/>
    <n v="0.90269256871139514"/>
    <n v="9.7307431288604224E-2"/>
  </r>
  <r>
    <n v="2017"/>
    <n v="23001"/>
    <x v="0"/>
    <n v="43"/>
    <x v="5"/>
    <n v="5"/>
    <s v="Urban Unrestricted Access"/>
    <n v="1815.2394760028201"/>
    <n v="1638.60371712101"/>
    <n v="176.635758881812"/>
    <n v="0.90269286162134144"/>
    <n v="9.7307138378659619E-2"/>
  </r>
  <r>
    <n v="2017"/>
    <n v="23001"/>
    <x v="0"/>
    <n v="51"/>
    <x v="6"/>
    <n v="1"/>
    <s v="Off-Network"/>
    <n v="50.559149830387099"/>
    <n v="45.639389316419802"/>
    <n v="4.9197605139673302"/>
    <n v="0.90269297386384417"/>
    <n v="9.7307026136156508E-2"/>
  </r>
  <r>
    <n v="2017"/>
    <n v="23001"/>
    <x v="0"/>
    <n v="51"/>
    <x v="6"/>
    <n v="2"/>
    <s v="Rural Restricted Access"/>
    <n v="0"/>
    <n v="0"/>
    <n v="0"/>
    <e v="#DIV/0!"/>
    <e v="#DIV/0!"/>
  </r>
  <r>
    <n v="2017"/>
    <n v="23001"/>
    <x v="0"/>
    <n v="51"/>
    <x v="6"/>
    <n v="3"/>
    <s v="Rural Unrestricted Access"/>
    <n v="1375.8165558132901"/>
    <n v="1241.94054431068"/>
    <n v="133.87601150261199"/>
    <n v="0.90269341436767958"/>
    <n v="9.7306585632321821E-2"/>
  </r>
  <r>
    <n v="2017"/>
    <n v="23001"/>
    <x v="0"/>
    <n v="51"/>
    <x v="6"/>
    <n v="4"/>
    <s v="Urban Restricted Access"/>
    <n v="278.693100450347"/>
    <n v="251.57450324646101"/>
    <n v="27.118597203885901"/>
    <n v="0.90269369008395117"/>
    <n v="9.7306309916048495E-2"/>
  </r>
  <r>
    <n v="2017"/>
    <n v="23001"/>
    <x v="0"/>
    <n v="51"/>
    <x v="6"/>
    <n v="5"/>
    <s v="Urban Unrestricted Access"/>
    <n v="1946.86645718246"/>
    <n v="1757.4252870703201"/>
    <n v="189.441170112137"/>
    <n v="0.90269431710981218"/>
    <n v="9.7305682890186346E-2"/>
  </r>
  <r>
    <n v="2017"/>
    <n v="23001"/>
    <x v="0"/>
    <n v="52"/>
    <x v="7"/>
    <n v="1"/>
    <s v="Off-Network"/>
    <n v="27127.168684404402"/>
    <n v="24487.529939471799"/>
    <n v="2639.6387449326398"/>
    <n v="0.90269390898689139"/>
    <n v="9.7306091013109913E-2"/>
  </r>
  <r>
    <n v="2017"/>
    <n v="23001"/>
    <x v="0"/>
    <n v="52"/>
    <x v="7"/>
    <n v="2"/>
    <s v="Rural Restricted Access"/>
    <n v="0"/>
    <n v="0"/>
    <n v="0"/>
    <e v="#DIV/0!"/>
    <e v="#DIV/0!"/>
  </r>
  <r>
    <n v="2017"/>
    <n v="23001"/>
    <x v="0"/>
    <n v="52"/>
    <x v="7"/>
    <n v="3"/>
    <s v="Rural Unrestricted Access"/>
    <n v="482898.79082829697"/>
    <n v="435909.11930197501"/>
    <n v="46989.671526321501"/>
    <n v="0.90269250530587897"/>
    <n v="9.7307494694120061E-2"/>
  </r>
  <r>
    <n v="2017"/>
    <n v="23001"/>
    <x v="0"/>
    <n v="52"/>
    <x v="7"/>
    <n v="4"/>
    <s v="Urban Restricted Access"/>
    <n v="101738.058123999"/>
    <n v="91837.653092723805"/>
    <n v="9900.4050312747604"/>
    <n v="0.90268730095861949"/>
    <n v="9.7312699041376266E-2"/>
  </r>
  <r>
    <n v="2017"/>
    <n v="23001"/>
    <x v="0"/>
    <n v="52"/>
    <x v="7"/>
    <n v="5"/>
    <s v="Urban Unrestricted Access"/>
    <n v="669898.33987557504"/>
    <n v="604711.88515061804"/>
    <n v="65186.454724956799"/>
    <n v="0.9026920193039073"/>
    <n v="9.7307980696092394E-2"/>
  </r>
  <r>
    <n v="2017"/>
    <n v="23001"/>
    <x v="0"/>
    <n v="53"/>
    <x v="8"/>
    <n v="1"/>
    <s v="Off-Network"/>
    <n v="283.57070414227201"/>
    <n v="255.977462034767"/>
    <n v="27.593242107505301"/>
    <n v="0.90269360796289788"/>
    <n v="9.7306392037103118E-2"/>
  </r>
  <r>
    <n v="2017"/>
    <n v="23001"/>
    <x v="0"/>
    <n v="53"/>
    <x v="8"/>
    <n v="2"/>
    <s v="Rural Restricted Access"/>
    <n v="0"/>
    <n v="0"/>
    <n v="0"/>
    <e v="#DIV/0!"/>
    <e v="#DIV/0!"/>
  </r>
  <r>
    <n v="2017"/>
    <n v="23001"/>
    <x v="0"/>
    <n v="53"/>
    <x v="8"/>
    <n v="3"/>
    <s v="Rural Unrestricted Access"/>
    <n v="3094.6172965342998"/>
    <n v="2793.48134013754"/>
    <n v="301.13595639675901"/>
    <n v="0.9026904048090193"/>
    <n v="9.7309595190980452E-2"/>
  </r>
  <r>
    <n v="2017"/>
    <n v="23001"/>
    <x v="0"/>
    <n v="53"/>
    <x v="8"/>
    <n v="4"/>
    <s v="Urban Restricted Access"/>
    <n v="663.07576746264397"/>
    <n v="598.55373657308201"/>
    <n v="64.522030889562004"/>
    <n v="0.90269282327046141"/>
    <n v="9.7307176729538702E-2"/>
  </r>
  <r>
    <n v="2017"/>
    <n v="23001"/>
    <x v="0"/>
    <n v="53"/>
    <x v="8"/>
    <n v="5"/>
    <s v="Urban Unrestricted Access"/>
    <n v="4172.7338697949499"/>
    <n v="3766.7004648021202"/>
    <n v="406.03340499283598"/>
    <n v="0.90269367334160178"/>
    <n v="9.7306326658399778E-2"/>
  </r>
  <r>
    <n v="2017"/>
    <n v="23001"/>
    <x v="0"/>
    <n v="54"/>
    <x v="9"/>
    <n v="1"/>
    <s v="Off-Network"/>
    <n v="1577.11154061613"/>
    <n v="1423.6476404417499"/>
    <n v="153.46390017438401"/>
    <n v="0.9026930586568237"/>
    <n v="9.7306941343178729E-2"/>
  </r>
  <r>
    <n v="2017"/>
    <n v="23001"/>
    <x v="0"/>
    <n v="54"/>
    <x v="9"/>
    <n v="2"/>
    <s v="Rural Restricted Access"/>
    <n v="0"/>
    <n v="0"/>
    <n v="0"/>
    <e v="#DIV/0!"/>
    <e v="#DIV/0!"/>
  </r>
  <r>
    <n v="2017"/>
    <n v="23001"/>
    <x v="0"/>
    <n v="54"/>
    <x v="9"/>
    <n v="3"/>
    <s v="Rural Unrestricted Access"/>
    <n v="18765.3213730184"/>
    <n v="16939.322886495502"/>
    <n v="1825.99848652282"/>
    <n v="0.90269292754301567"/>
    <n v="9.730707245698017E-2"/>
  </r>
  <r>
    <n v="2017"/>
    <n v="23001"/>
    <x v="0"/>
    <n v="54"/>
    <x v="9"/>
    <n v="4"/>
    <s v="Urban Restricted Access"/>
    <n v="4266.0856208968498"/>
    <n v="3850.9609141669898"/>
    <n v="415.12470672986001"/>
    <n v="0.90269189518925097"/>
    <n v="9.730810481074903E-2"/>
  </r>
  <r>
    <n v="2017"/>
    <n v="23001"/>
    <x v="0"/>
    <n v="54"/>
    <x v="9"/>
    <n v="5"/>
    <s v="Urban Unrestricted Access"/>
    <n v="25458.932069799801"/>
    <n v="22981.646757128499"/>
    <n v="2477.2853126712698"/>
    <n v="0.90269484572725123"/>
    <n v="9.7305154272747552E-2"/>
  </r>
  <r>
    <n v="2017"/>
    <n v="23001"/>
    <x v="0"/>
    <n v="61"/>
    <x v="10"/>
    <n v="1"/>
    <s v="Off-Network"/>
    <n v="11.9519424375627"/>
    <n v="10.7888689573197"/>
    <n v="1.1630734802429199"/>
    <n v="0.90268749315695507"/>
    <n v="9.7312506843038285E-2"/>
  </r>
  <r>
    <n v="2017"/>
    <n v="23001"/>
    <x v="0"/>
    <n v="61"/>
    <x v="10"/>
    <n v="2"/>
    <s v="Rural Restricted Access"/>
    <n v="0"/>
    <n v="0"/>
    <n v="0"/>
    <e v="#DIV/0!"/>
    <e v="#DIV/0!"/>
  </r>
  <r>
    <n v="2017"/>
    <n v="23001"/>
    <x v="0"/>
    <n v="61"/>
    <x v="10"/>
    <n v="3"/>
    <s v="Rural Unrestricted Access"/>
    <n v="69.985979862505701"/>
    <n v="63.1758169157076"/>
    <n v="6.81016294679812"/>
    <n v="0.90269246840328121"/>
    <n v="9.7307531596719093E-2"/>
  </r>
  <r>
    <n v="2017"/>
    <n v="23001"/>
    <x v="0"/>
    <n v="61"/>
    <x v="10"/>
    <n v="4"/>
    <s v="Urban Restricted Access"/>
    <n v="66.286322101091201"/>
    <n v="59.836177534555603"/>
    <n v="6.4501445665355597"/>
    <n v="0.9026926768285819"/>
    <n v="9.7307323171417562E-2"/>
  </r>
  <r>
    <n v="2017"/>
    <n v="23001"/>
    <x v="0"/>
    <n v="61"/>
    <x v="10"/>
    <n v="5"/>
    <s v="Urban Unrestricted Access"/>
    <n v="74.546029034283904"/>
    <n v="67.292129803501695"/>
    <n v="7.2538992307822099"/>
    <n v="0.90269234559165956"/>
    <n v="9.7307654408340424E-2"/>
  </r>
  <r>
    <n v="2017"/>
    <n v="23003"/>
    <x v="1"/>
    <n v="11"/>
    <x v="0"/>
    <n v="1"/>
    <s v="Off-Network"/>
    <n v="8347.1461818079497"/>
    <n v="7534.8993611271198"/>
    <n v="812.24682068083405"/>
    <n v="0.90269167413755524"/>
    <n v="9.7308325862445297E-2"/>
  </r>
  <r>
    <n v="2017"/>
    <n v="23003"/>
    <x v="1"/>
    <n v="11"/>
    <x v="0"/>
    <n v="2"/>
    <s v="Rural Restricted Access"/>
    <n v="11743.3601458433"/>
    <n v="10600.633559526799"/>
    <n v="1142.72658631646"/>
    <n v="0.90269168516295717"/>
    <n v="9.7308314837039334E-2"/>
  </r>
  <r>
    <n v="2017"/>
    <n v="23003"/>
    <x v="1"/>
    <n v="11"/>
    <x v="0"/>
    <n v="3"/>
    <s v="Rural Unrestricted Access"/>
    <n v="214569.01677647699"/>
    <n v="193689.688536186"/>
    <n v="20879.328240291401"/>
    <n v="0.90269178395853111"/>
    <n v="9.730821604147083E-2"/>
  </r>
  <r>
    <n v="2017"/>
    <n v="23003"/>
    <x v="1"/>
    <n v="11"/>
    <x v="0"/>
    <n v="4"/>
    <s v="Urban Restricted Access"/>
    <n v="0"/>
    <n v="0"/>
    <n v="0"/>
    <e v="#DIV/0!"/>
    <e v="#DIV/0!"/>
  </r>
  <r>
    <n v="2017"/>
    <n v="23003"/>
    <x v="1"/>
    <n v="11"/>
    <x v="0"/>
    <n v="5"/>
    <s v="Urban Unrestricted Access"/>
    <n v="8266.1508018087206"/>
    <n v="7461.7840024405205"/>
    <n v="804.36679936820201"/>
    <n v="0.9026914922490652"/>
    <n v="9.7308507750935067E-2"/>
  </r>
  <r>
    <n v="2017"/>
    <n v="23003"/>
    <x v="1"/>
    <n v="21"/>
    <x v="1"/>
    <n v="1"/>
    <s v="Off-Network"/>
    <n v="579194.98503731994"/>
    <n v="522834.34688861499"/>
    <n v="56360.638148705497"/>
    <n v="0.90269142585018514"/>
    <n v="9.7308574149815794E-2"/>
  </r>
  <r>
    <n v="2017"/>
    <n v="23003"/>
    <x v="1"/>
    <n v="21"/>
    <x v="1"/>
    <n v="2"/>
    <s v="Rural Restricted Access"/>
    <n v="598978.67381438997"/>
    <n v="540694.03071535099"/>
    <n v="58284.643099038702"/>
    <n v="0.90269329168620771"/>
    <n v="9.7306708313791818E-2"/>
  </r>
  <r>
    <n v="2017"/>
    <n v="23003"/>
    <x v="1"/>
    <n v="21"/>
    <x v="1"/>
    <n v="3"/>
    <s v="Rural Unrestricted Access"/>
    <n v="5187972.1177516105"/>
    <n v="4683141.1841944"/>
    <n v="504830.93355721602"/>
    <n v="0.90269204959104588"/>
    <n v="9.7307950408955207E-2"/>
  </r>
  <r>
    <n v="2017"/>
    <n v="23003"/>
    <x v="1"/>
    <n v="21"/>
    <x v="1"/>
    <n v="4"/>
    <s v="Urban Restricted Access"/>
    <n v="0"/>
    <n v="0"/>
    <n v="0"/>
    <e v="#DIV/0!"/>
    <e v="#DIV/0!"/>
  </r>
  <r>
    <n v="2017"/>
    <n v="23003"/>
    <x v="1"/>
    <n v="21"/>
    <x v="1"/>
    <n v="5"/>
    <s v="Urban Unrestricted Access"/>
    <n v="696279.40303933702"/>
    <n v="628525.60688258603"/>
    <n v="67753.796156750803"/>
    <n v="0.90269165530245743"/>
    <n v="9.7308344697542321E-2"/>
  </r>
  <r>
    <n v="2017"/>
    <n v="23003"/>
    <x v="1"/>
    <n v="31"/>
    <x v="2"/>
    <n v="1"/>
    <s v="Off-Network"/>
    <n v="1242949.72033188"/>
    <n v="1122001.2254416"/>
    <n v="120948.49489028699"/>
    <n v="0.90269236726809388"/>
    <n v="9.7307632731911745E-2"/>
  </r>
  <r>
    <n v="2017"/>
    <n v="23003"/>
    <x v="1"/>
    <n v="31"/>
    <x v="2"/>
    <n v="2"/>
    <s v="Rural Restricted Access"/>
    <n v="1235519.0289042799"/>
    <n v="1115294.7319229899"/>
    <n v="120224.29698128899"/>
    <n v="0.90269328584286479"/>
    <n v="9.7306714157134364E-2"/>
  </r>
  <r>
    <n v="2017"/>
    <n v="23003"/>
    <x v="1"/>
    <n v="31"/>
    <x v="2"/>
    <n v="3"/>
    <s v="Rural Unrestricted Access"/>
    <n v="13867643.8495408"/>
    <n v="12518220.9273182"/>
    <n v="1349422.9222226001"/>
    <n v="0.90269270419233594"/>
    <n v="9.730729580766409E-2"/>
  </r>
  <r>
    <n v="2017"/>
    <n v="23003"/>
    <x v="1"/>
    <n v="31"/>
    <x v="2"/>
    <n v="4"/>
    <s v="Urban Restricted Access"/>
    <n v="0"/>
    <n v="0"/>
    <n v="0"/>
    <e v="#DIV/0!"/>
    <e v="#DIV/0!"/>
  </r>
  <r>
    <n v="2017"/>
    <n v="23003"/>
    <x v="1"/>
    <n v="31"/>
    <x v="2"/>
    <n v="5"/>
    <s v="Urban Unrestricted Access"/>
    <n v="1517573.23098221"/>
    <n v="1369906.59636447"/>
    <n v="147666.634617737"/>
    <n v="0.90269554601845037"/>
    <n v="9.730445398154762E-2"/>
  </r>
  <r>
    <n v="2017"/>
    <n v="23003"/>
    <x v="1"/>
    <n v="32"/>
    <x v="3"/>
    <n v="1"/>
    <s v="Off-Network"/>
    <n v="188133.97356148201"/>
    <n v="169826.55906211201"/>
    <n v="18307.414499369701"/>
    <n v="0.9026894815816604"/>
    <n v="9.731051841833796E-2"/>
  </r>
  <r>
    <n v="2017"/>
    <n v="23003"/>
    <x v="1"/>
    <n v="32"/>
    <x v="3"/>
    <n v="2"/>
    <s v="Rural Restricted Access"/>
    <n v="167290.92627895501"/>
    <n v="151012.73883864499"/>
    <n v="16278.187440309601"/>
    <n v="0.90269533559060822"/>
    <n v="9.7304664409389285E-2"/>
  </r>
  <r>
    <n v="2017"/>
    <n v="23003"/>
    <x v="1"/>
    <n v="32"/>
    <x v="3"/>
    <n v="3"/>
    <s v="Rural Unrestricted Access"/>
    <n v="1892329.7366706301"/>
    <n v="1708187.6371915301"/>
    <n v="184142.09947910401"/>
    <n v="0.90269026802745278"/>
    <n v="9.7309731972549413E-2"/>
  </r>
  <r>
    <n v="2017"/>
    <n v="23003"/>
    <x v="1"/>
    <n v="32"/>
    <x v="3"/>
    <n v="4"/>
    <s v="Urban Restricted Access"/>
    <n v="0"/>
    <n v="0"/>
    <n v="0"/>
    <e v="#DIV/0!"/>
    <e v="#DIV/0!"/>
  </r>
  <r>
    <n v="2017"/>
    <n v="23003"/>
    <x v="1"/>
    <n v="32"/>
    <x v="3"/>
    <n v="5"/>
    <s v="Urban Unrestricted Access"/>
    <n v="208389.14434854401"/>
    <n v="188110.663493167"/>
    <n v="20278.4808553773"/>
    <n v="0.90268936072092132"/>
    <n v="9.731063927908E-2"/>
  </r>
  <r>
    <n v="2017"/>
    <n v="23003"/>
    <x v="1"/>
    <n v="42"/>
    <x v="4"/>
    <n v="1"/>
    <s v="Off-Network"/>
    <n v="13.765334783687299"/>
    <n v="12.425804150691"/>
    <n v="1.3395306329963901"/>
    <n v="0.90268811808458749"/>
    <n v="9.7311881915419132E-2"/>
  </r>
  <r>
    <n v="2017"/>
    <n v="23003"/>
    <x v="1"/>
    <n v="42"/>
    <x v="4"/>
    <n v="2"/>
    <s v="Rural Restricted Access"/>
    <n v="219.71736416287001"/>
    <n v="198.33725614606399"/>
    <n v="21.380108016806101"/>
    <n v="0.90269267930522967"/>
    <n v="9.730732069477066E-2"/>
  </r>
  <r>
    <n v="2017"/>
    <n v="23003"/>
    <x v="1"/>
    <n v="42"/>
    <x v="4"/>
    <n v="3"/>
    <s v="Rural Unrestricted Access"/>
    <n v="1461.5351902954501"/>
    <n v="1319.30820867031"/>
    <n v="142.226981625143"/>
    <n v="0.90268658423723014"/>
    <n v="9.7313415762771846E-2"/>
  </r>
  <r>
    <n v="2017"/>
    <n v="23003"/>
    <x v="1"/>
    <n v="42"/>
    <x v="4"/>
    <n v="4"/>
    <s v="Urban Restricted Access"/>
    <n v="0"/>
    <n v="0"/>
    <n v="0"/>
    <e v="#DIV/0!"/>
    <e v="#DIV/0!"/>
  </r>
  <r>
    <n v="2017"/>
    <n v="23003"/>
    <x v="1"/>
    <n v="42"/>
    <x v="4"/>
    <n v="5"/>
    <s v="Urban Unrestricted Access"/>
    <n v="135.96056716772401"/>
    <n v="122.730451316559"/>
    <n v="13.230115851164401"/>
    <n v="0.90269152205842118"/>
    <n v="9.7308477941574281E-2"/>
  </r>
  <r>
    <n v="2017"/>
    <n v="23003"/>
    <x v="1"/>
    <n v="43"/>
    <x v="5"/>
    <n v="1"/>
    <s v="Off-Network"/>
    <n v="214.68625470025"/>
    <n v="193.79498372428"/>
    <n v="20.891270975969899"/>
    <n v="0.90268929417424093"/>
    <n v="9.7310705825758542E-2"/>
  </r>
  <r>
    <n v="2017"/>
    <n v="23003"/>
    <x v="1"/>
    <n v="43"/>
    <x v="5"/>
    <n v="2"/>
    <s v="Rural Restricted Access"/>
    <n v="732.57002279594406"/>
    <n v="661.28455982464402"/>
    <n v="71.285462971300703"/>
    <n v="0.90269126397060273"/>
    <n v="9.7308736029398143E-2"/>
  </r>
  <r>
    <n v="2017"/>
    <n v="23003"/>
    <x v="1"/>
    <n v="43"/>
    <x v="5"/>
    <n v="3"/>
    <s v="Rural Unrestricted Access"/>
    <n v="4808.3236699201498"/>
    <n v="4340.4377454673804"/>
    <n v="467.88592445276799"/>
    <n v="0.90269250645921273"/>
    <n v="9.7307493540786952E-2"/>
  </r>
  <r>
    <n v="2017"/>
    <n v="23003"/>
    <x v="1"/>
    <n v="43"/>
    <x v="5"/>
    <n v="4"/>
    <s v="Urban Restricted Access"/>
    <n v="0"/>
    <n v="0"/>
    <n v="0"/>
    <e v="#DIV/0!"/>
    <e v="#DIV/0!"/>
  </r>
  <r>
    <n v="2017"/>
    <n v="23003"/>
    <x v="1"/>
    <n v="43"/>
    <x v="5"/>
    <n v="5"/>
    <s v="Urban Unrestricted Access"/>
    <n v="454.82157324218298"/>
    <n v="410.56375756473"/>
    <n v="44.257815677452797"/>
    <n v="0.90269191638830504"/>
    <n v="9.7308083611694546E-2"/>
  </r>
  <r>
    <n v="2017"/>
    <n v="23003"/>
    <x v="1"/>
    <n v="51"/>
    <x v="6"/>
    <n v="1"/>
    <s v="Off-Network"/>
    <n v="149.070972111055"/>
    <n v="134.56563045834099"/>
    <n v="14.505341652714201"/>
    <n v="0.90269506230959706"/>
    <n v="9.7304937690404283E-2"/>
  </r>
  <r>
    <n v="2017"/>
    <n v="23003"/>
    <x v="1"/>
    <n v="51"/>
    <x v="6"/>
    <n v="2"/>
    <s v="Rural Restricted Access"/>
    <n v="429.56565677131903"/>
    <n v="387.76572941637801"/>
    <n v="41.799927354940898"/>
    <n v="0.90269257633602362"/>
    <n v="9.7307423663976128E-2"/>
  </r>
  <r>
    <n v="2017"/>
    <n v="23003"/>
    <x v="1"/>
    <n v="51"/>
    <x v="6"/>
    <n v="3"/>
    <s v="Rural Unrestricted Access"/>
    <n v="4780.8950563871404"/>
    <n v="4315.6771770055502"/>
    <n v="465.21787938158701"/>
    <n v="0.90269230470556505"/>
    <n v="9.7307695294434268E-2"/>
  </r>
  <r>
    <n v="2017"/>
    <n v="23003"/>
    <x v="1"/>
    <n v="51"/>
    <x v="6"/>
    <n v="4"/>
    <s v="Urban Restricted Access"/>
    <n v="0"/>
    <n v="0"/>
    <n v="0"/>
    <e v="#DIV/0!"/>
    <e v="#DIV/0!"/>
  </r>
  <r>
    <n v="2017"/>
    <n v="23003"/>
    <x v="1"/>
    <n v="51"/>
    <x v="6"/>
    <n v="5"/>
    <s v="Urban Unrestricted Access"/>
    <n v="547.40326517570304"/>
    <n v="494.136548355049"/>
    <n v="53.2667168206534"/>
    <n v="0.90269200019558393"/>
    <n v="9.7307999804414916E-2"/>
  </r>
  <r>
    <n v="2017"/>
    <n v="23003"/>
    <x v="1"/>
    <n v="52"/>
    <x v="7"/>
    <n v="1"/>
    <s v="Off-Network"/>
    <n v="38772.605643556999"/>
    <n v="34999.715540999503"/>
    <n v="3772.8901025574501"/>
    <n v="0.90269186091741416"/>
    <n v="9.7308139082584622E-2"/>
  </r>
  <r>
    <n v="2017"/>
    <n v="23003"/>
    <x v="1"/>
    <n v="52"/>
    <x v="7"/>
    <n v="2"/>
    <s v="Rural Restricted Access"/>
    <n v="75212.682667017405"/>
    <n v="67893.851305310396"/>
    <n v="7318.8313617069398"/>
    <n v="0.90269152618702575"/>
    <n v="9.7308473812973376E-2"/>
  </r>
  <r>
    <n v="2017"/>
    <n v="23003"/>
    <x v="1"/>
    <n v="52"/>
    <x v="7"/>
    <n v="3"/>
    <s v="Rural Unrestricted Access"/>
    <n v="904486.36471496802"/>
    <n v="816475.08774166997"/>
    <n v="88011.276973297601"/>
    <n v="0.90269474432482666"/>
    <n v="9.7305255675172855E-2"/>
  </r>
  <r>
    <n v="2017"/>
    <n v="23003"/>
    <x v="1"/>
    <n v="52"/>
    <x v="7"/>
    <n v="4"/>
    <s v="Urban Restricted Access"/>
    <n v="0"/>
    <n v="0"/>
    <n v="0"/>
    <e v="#DIV/0!"/>
    <e v="#DIV/0!"/>
  </r>
  <r>
    <n v="2017"/>
    <n v="23003"/>
    <x v="1"/>
    <n v="52"/>
    <x v="7"/>
    <n v="5"/>
    <s v="Urban Unrestricted Access"/>
    <n v="101637.688966236"/>
    <n v="91747.7472013511"/>
    <n v="9889.9417648851995"/>
    <n v="0.90269414952783567"/>
    <n v="9.7305850472167207E-2"/>
  </r>
  <r>
    <n v="2017"/>
    <n v="23003"/>
    <x v="1"/>
    <n v="53"/>
    <x v="8"/>
    <n v="1"/>
    <s v="Off-Network"/>
    <n v="61.250573727818001"/>
    <n v="55.290422271934503"/>
    <n v="5.9601514558834596"/>
    <n v="0.90269231628149482"/>
    <n v="9.7307683718504567E-2"/>
  </r>
  <r>
    <n v="2017"/>
    <n v="23003"/>
    <x v="1"/>
    <n v="53"/>
    <x v="8"/>
    <n v="2"/>
    <s v="Rural Restricted Access"/>
    <n v="108.85077331231"/>
    <n v="98.2590396404957"/>
    <n v="10.5917336718142"/>
    <n v="0.90269491571341487"/>
    <n v="9.7305084286584256E-2"/>
  </r>
  <r>
    <n v="2017"/>
    <n v="23003"/>
    <x v="1"/>
    <n v="53"/>
    <x v="8"/>
    <n v="3"/>
    <s v="Rural Unrestricted Access"/>
    <n v="1319.03628942207"/>
    <n v="1190.6779869685399"/>
    <n v="128.358302453536"/>
    <n v="0.90268781573115797"/>
    <n v="9.7312184268846483E-2"/>
  </r>
  <r>
    <n v="2017"/>
    <n v="23003"/>
    <x v="1"/>
    <n v="53"/>
    <x v="8"/>
    <n v="4"/>
    <s v="Urban Restricted Access"/>
    <n v="0"/>
    <n v="0"/>
    <n v="0"/>
    <e v="#DIV/0!"/>
    <e v="#DIV/0!"/>
  </r>
  <r>
    <n v="2017"/>
    <n v="23003"/>
    <x v="1"/>
    <n v="53"/>
    <x v="8"/>
    <n v="5"/>
    <s v="Urban Unrestricted Access"/>
    <n v="143.34318261220201"/>
    <n v="129.39482675993301"/>
    <n v="13.9483558522693"/>
    <n v="0.90269257596990415"/>
    <n v="9.7307424030097914E-2"/>
  </r>
  <r>
    <n v="2017"/>
    <n v="23003"/>
    <x v="1"/>
    <n v="54"/>
    <x v="9"/>
    <n v="1"/>
    <s v="Off-Network"/>
    <n v="1106.01751224196"/>
    <n v="998.392774248931"/>
    <n v="107.62473799302801"/>
    <n v="0.90269165107985716"/>
    <n v="9.7308348920141938E-2"/>
  </r>
  <r>
    <n v="2017"/>
    <n v="23003"/>
    <x v="1"/>
    <n v="54"/>
    <x v="9"/>
    <n v="2"/>
    <s v="Rural Restricted Access"/>
    <n v="2564.0018272922098"/>
    <n v="2314.5097287570002"/>
    <n v="249.492098535206"/>
    <n v="0.90269425868596465"/>
    <n v="9.7305741314033897E-2"/>
  </r>
  <r>
    <n v="2017"/>
    <n v="23003"/>
    <x v="1"/>
    <n v="54"/>
    <x v="9"/>
    <n v="3"/>
    <s v="Rural Unrestricted Access"/>
    <n v="27786.231372433202"/>
    <n v="25082.366755905201"/>
    <n v="2703.8646165280402"/>
    <n v="0.90269048795114715"/>
    <n v="9.7309512048854241E-2"/>
  </r>
  <r>
    <n v="2017"/>
    <n v="23003"/>
    <x v="1"/>
    <n v="54"/>
    <x v="9"/>
    <n v="4"/>
    <s v="Urban Restricted Access"/>
    <n v="0"/>
    <n v="0"/>
    <n v="0"/>
    <e v="#DIV/0!"/>
    <e v="#DIV/0!"/>
  </r>
  <r>
    <n v="2017"/>
    <n v="23003"/>
    <x v="1"/>
    <n v="54"/>
    <x v="9"/>
    <n v="5"/>
    <s v="Urban Unrestricted Access"/>
    <n v="3027.8844581969101"/>
    <n v="2733.2524925476901"/>
    <n v="294.63196564921901"/>
    <n v="0.90269378844638215"/>
    <n v="9.7306211553617489E-2"/>
  </r>
  <r>
    <n v="2017"/>
    <n v="23003"/>
    <x v="1"/>
    <n v="61"/>
    <x v="10"/>
    <n v="1"/>
    <s v="Off-Network"/>
    <n v="43.5337305061799"/>
    <n v="39.297541133808203"/>
    <n v="4.2361893723716602"/>
    <n v="0.90269179040904057"/>
    <n v="9.7308209590958553E-2"/>
  </r>
  <r>
    <n v="2017"/>
    <n v="23003"/>
    <x v="1"/>
    <n v="61"/>
    <x v="10"/>
    <n v="2"/>
    <s v="Rural Restricted Access"/>
    <n v="236.99688462568699"/>
    <n v="213.934713354747"/>
    <n v="23.062171270939398"/>
    <n v="0.90268998131614941"/>
    <n v="9.7310018683848115E-2"/>
  </r>
  <r>
    <n v="2017"/>
    <n v="23003"/>
    <x v="1"/>
    <n v="61"/>
    <x v="10"/>
    <n v="3"/>
    <s v="Rural Unrestricted Access"/>
    <n v="544.26651813605702"/>
    <n v="491.304917758302"/>
    <n v="52.961600377754998"/>
    <n v="0.90269179048688875"/>
    <n v="9.7308209513111241E-2"/>
  </r>
  <r>
    <n v="2017"/>
    <n v="23003"/>
    <x v="1"/>
    <n v="61"/>
    <x v="10"/>
    <n v="4"/>
    <s v="Urban Restricted Access"/>
    <n v="0"/>
    <n v="0"/>
    <n v="0"/>
    <e v="#DIV/0!"/>
    <e v="#DIV/0!"/>
  </r>
  <r>
    <n v="2017"/>
    <n v="23003"/>
    <x v="1"/>
    <n v="61"/>
    <x v="10"/>
    <n v="5"/>
    <s v="Urban Unrestricted Access"/>
    <n v="25.630318732466101"/>
    <n v="23.136268691029802"/>
    <n v="2.4940500414362399"/>
    <n v="0.90269141529336239"/>
    <n v="9.7308584706635337E-2"/>
  </r>
  <r>
    <n v="2017"/>
    <n v="23005"/>
    <x v="2"/>
    <n v="11"/>
    <x v="0"/>
    <n v="1"/>
    <s v="Off-Network"/>
    <n v="29291.937426527002"/>
    <n v="26441.646637901998"/>
    <n v="2850.29078862507"/>
    <n v="0.90269367481156237"/>
    <n v="9.7306325188439902E-2"/>
  </r>
  <r>
    <n v="2017"/>
    <n v="23005"/>
    <x v="2"/>
    <n v="11"/>
    <x v="0"/>
    <n v="2"/>
    <s v="Rural Restricted Access"/>
    <n v="76879.738468001306"/>
    <n v="69398.681535772805"/>
    <n v="7481.0569322285201"/>
    <n v="0.90269143624438519"/>
    <n v="9.7308563755615099E-2"/>
  </r>
  <r>
    <n v="2017"/>
    <n v="23005"/>
    <x v="2"/>
    <n v="11"/>
    <x v="0"/>
    <n v="3"/>
    <s v="Rural Unrestricted Access"/>
    <n v="359405.92861890601"/>
    <n v="324433.10366670898"/>
    <n v="34972.824952196803"/>
    <n v="0.90269268766214406"/>
    <n v="9.7307312337855265E-2"/>
  </r>
  <r>
    <n v="2017"/>
    <n v="23005"/>
    <x v="2"/>
    <n v="11"/>
    <x v="0"/>
    <n v="4"/>
    <s v="Urban Restricted Access"/>
    <n v="105104.220381386"/>
    <n v="94876.634213717698"/>
    <n v="10227.5861676685"/>
    <n v="0.90269100393346713"/>
    <n v="9.7308996066534828E-2"/>
  </r>
  <r>
    <n v="2017"/>
    <n v="23005"/>
    <x v="2"/>
    <n v="11"/>
    <x v="0"/>
    <n v="5"/>
    <s v="Urban Unrestricted Access"/>
    <n v="468524.07187248103"/>
    <n v="422933.51227683597"/>
    <n v="45590.559595645696"/>
    <n v="0.90269323961639791"/>
    <n v="9.7306760383603419E-2"/>
  </r>
  <r>
    <n v="2017"/>
    <n v="23005"/>
    <x v="2"/>
    <n v="21"/>
    <x v="1"/>
    <n v="1"/>
    <s v="Off-Network"/>
    <n v="2812267.89105119"/>
    <n v="2538610.2875407501"/>
    <n v="273657.603510438"/>
    <n v="0.90269148811134414"/>
    <n v="9.7308511888655191E-2"/>
  </r>
  <r>
    <n v="2017"/>
    <n v="23005"/>
    <x v="2"/>
    <n v="21"/>
    <x v="1"/>
    <n v="2"/>
    <s v="Rural Restricted Access"/>
    <n v="5164220.8952088803"/>
    <n v="4661701.4639724595"/>
    <n v="502519.43123642402"/>
    <n v="0.90269211146590678"/>
    <n v="9.7307888534093834E-2"/>
  </r>
  <r>
    <n v="2017"/>
    <n v="23005"/>
    <x v="2"/>
    <n v="21"/>
    <x v="1"/>
    <n v="3"/>
    <s v="Rural Unrestricted Access"/>
    <n v="9436809.4254027698"/>
    <n v="8518542.7094130106"/>
    <n v="918266.71598975197"/>
    <n v="0.90269309524065466"/>
    <n v="9.7306904759344517E-2"/>
  </r>
  <r>
    <n v="2017"/>
    <n v="23005"/>
    <x v="2"/>
    <n v="21"/>
    <x v="1"/>
    <n v="4"/>
    <s v="Urban Restricted Access"/>
    <n v="9885940.32043132"/>
    <n v="8924010.1798739899"/>
    <n v="961930.14055733196"/>
    <n v="0.90269715278684171"/>
    <n v="9.7302847213158503E-2"/>
  </r>
  <r>
    <n v="2017"/>
    <n v="23005"/>
    <x v="2"/>
    <n v="21"/>
    <x v="1"/>
    <n v="5"/>
    <s v="Urban Unrestricted Access"/>
    <n v="18997182.561832201"/>
    <n v="17148617.321907301"/>
    <n v="1848565.23992489"/>
    <n v="0.90269266329845632"/>
    <n v="9.7307336701543151E-2"/>
  </r>
  <r>
    <n v="2017"/>
    <n v="23005"/>
    <x v="2"/>
    <n v="31"/>
    <x v="2"/>
    <n v="1"/>
    <s v="Off-Network"/>
    <n v="4161431.7965679499"/>
    <n v="3756486.8315569898"/>
    <n v="404944.96501095803"/>
    <n v="0.90269095234363095"/>
    <n v="9.7309047656368552E-2"/>
  </r>
  <r>
    <n v="2017"/>
    <n v="23005"/>
    <x v="2"/>
    <n v="31"/>
    <x v="2"/>
    <n v="2"/>
    <s v="Rural Restricted Access"/>
    <n v="8829786.8805162907"/>
    <n v="7970546.0524218399"/>
    <n v="859240.82809444598"/>
    <n v="0.90268838424736597"/>
    <n v="9.7311615752633529E-2"/>
  </r>
  <r>
    <n v="2017"/>
    <n v="23005"/>
    <x v="2"/>
    <n v="31"/>
    <x v="2"/>
    <n v="3"/>
    <s v="Rural Unrestricted Access"/>
    <n v="21450238.515073601"/>
    <n v="19362975.127527099"/>
    <n v="2087263.38754652"/>
    <n v="0.90269276558021805"/>
    <n v="9.730723441978277E-2"/>
  </r>
  <r>
    <n v="2017"/>
    <n v="23005"/>
    <x v="2"/>
    <n v="31"/>
    <x v="2"/>
    <n v="4"/>
    <s v="Urban Restricted Access"/>
    <n v="14669416.2980181"/>
    <n v="13242003.8510176"/>
    <n v="1427412.44700045"/>
    <n v="0.9026946663724208"/>
    <n v="9.730533362757586E-2"/>
  </r>
  <r>
    <n v="2017"/>
    <n v="23005"/>
    <x v="2"/>
    <n v="31"/>
    <x v="2"/>
    <n v="5"/>
    <s v="Urban Unrestricted Access"/>
    <n v="32777530.5472688"/>
    <n v="29588028.850751899"/>
    <n v="3189501.6965168701"/>
    <n v="0.90269243462629711"/>
    <n v="9.7307565373701901E-2"/>
  </r>
  <r>
    <n v="2017"/>
    <n v="23005"/>
    <x v="2"/>
    <n v="32"/>
    <x v="3"/>
    <n v="1"/>
    <s v="Off-Network"/>
    <n v="633240.82445823995"/>
    <n v="571621.65734755702"/>
    <n v="61619.1671106832"/>
    <n v="0.90269236484650162"/>
    <n v="9.7307635153498814E-2"/>
  </r>
  <r>
    <n v="2017"/>
    <n v="23005"/>
    <x v="2"/>
    <n v="32"/>
    <x v="3"/>
    <n v="2"/>
    <s v="Rural Restricted Access"/>
    <n v="1226966.5645369701"/>
    <n v="1107567.68504285"/>
    <n v="119398.879494124"/>
    <n v="0.90268774802418628"/>
    <n v="9.7312251975816874E-2"/>
  </r>
  <r>
    <n v="2017"/>
    <n v="23005"/>
    <x v="2"/>
    <n v="32"/>
    <x v="3"/>
    <n v="3"/>
    <s v="Rural Unrestricted Access"/>
    <n v="3012390.4966163002"/>
    <n v="2719264.4317908799"/>
    <n v="293126.06482542399"/>
    <n v="0.90269320489668348"/>
    <n v="9.7306795103317772E-2"/>
  </r>
  <r>
    <n v="2017"/>
    <n v="23005"/>
    <x v="2"/>
    <n v="32"/>
    <x v="3"/>
    <n v="4"/>
    <s v="Urban Restricted Access"/>
    <n v="2022615.65095244"/>
    <n v="1825794.2626628301"/>
    <n v="196821.38828960599"/>
    <n v="0.9026896740382051"/>
    <n v="9.7310325961792968E-2"/>
  </r>
  <r>
    <n v="2017"/>
    <n v="23005"/>
    <x v="2"/>
    <n v="32"/>
    <x v="3"/>
    <n v="5"/>
    <s v="Urban Unrestricted Access"/>
    <n v="4621864.7648235103"/>
    <n v="4172119.33748397"/>
    <n v="449745.42733953602"/>
    <n v="0.90269178129950878"/>
    <n v="9.7308218700490237E-2"/>
  </r>
  <r>
    <n v="2017"/>
    <n v="23005"/>
    <x v="2"/>
    <n v="42"/>
    <x v="4"/>
    <n v="1"/>
    <s v="Off-Network"/>
    <n v="81.685228185231693"/>
    <n v="73.736681292654296"/>
    <n v="7.9485468925773999"/>
    <n v="0.90269297069779797"/>
    <n v="9.7307029302202031E-2"/>
  </r>
  <r>
    <n v="2017"/>
    <n v="23005"/>
    <x v="2"/>
    <n v="42"/>
    <x v="4"/>
    <n v="2"/>
    <s v="Rural Restricted Access"/>
    <n v="2582.3634790945998"/>
    <n v="2331.0815714370501"/>
    <n v="251.28190765754701"/>
    <n v="0.90269305243363673"/>
    <n v="9.730694756636224E-2"/>
  </r>
  <r>
    <n v="2017"/>
    <n v="23005"/>
    <x v="2"/>
    <n v="42"/>
    <x v="4"/>
    <n v="3"/>
    <s v="Rural Unrestricted Access"/>
    <n v="3308.3361275038501"/>
    <n v="2986.40642361557"/>
    <n v="321.929703888284"/>
    <n v="0.90269135556936986"/>
    <n v="9.730864443063135E-2"/>
  </r>
  <r>
    <n v="2017"/>
    <n v="23005"/>
    <x v="2"/>
    <n v="42"/>
    <x v="4"/>
    <n v="4"/>
    <s v="Urban Restricted Access"/>
    <n v="3670.8121715366601"/>
    <n v="3313.6152704330302"/>
    <n v="357.19690110362598"/>
    <n v="0.90269267823798738"/>
    <n v="9.7307321762011512E-2"/>
  </r>
  <r>
    <n v="2017"/>
    <n v="23005"/>
    <x v="2"/>
    <n v="42"/>
    <x v="4"/>
    <n v="5"/>
    <s v="Urban Unrestricted Access"/>
    <n v="5125.8697556840998"/>
    <n v="4627.0836459790498"/>
    <n v="498.78610970505002"/>
    <n v="0.90269239495366738"/>
    <n v="9.7307605046332651E-2"/>
  </r>
  <r>
    <n v="2017"/>
    <n v="23005"/>
    <x v="2"/>
    <n v="43"/>
    <x v="5"/>
    <n v="1"/>
    <s v="Off-Network"/>
    <n v="389.38341269609799"/>
    <n v="351.49315704391802"/>
    <n v="37.890255652180301"/>
    <n v="0.90269165450621758"/>
    <n v="9.7308345493783283E-2"/>
  </r>
  <r>
    <n v="2017"/>
    <n v="23005"/>
    <x v="2"/>
    <n v="43"/>
    <x v="5"/>
    <n v="2"/>
    <s v="Rural Restricted Access"/>
    <n v="2621.4737130898502"/>
    <n v="2366.3878579679999"/>
    <n v="255.085855121853"/>
    <n v="0.90269372000637438"/>
    <n v="9.7306279993626621E-2"/>
  </r>
  <r>
    <n v="2017"/>
    <n v="23005"/>
    <x v="2"/>
    <n v="43"/>
    <x v="5"/>
    <n v="3"/>
    <s v="Rural Unrestricted Access"/>
    <n v="3248.4351394006999"/>
    <n v="2932.3332947142999"/>
    <n v="316.10184468640102"/>
    <n v="0.90269104010963341"/>
    <n v="9.7308959890366878E-2"/>
  </r>
  <r>
    <n v="2017"/>
    <n v="23005"/>
    <x v="2"/>
    <n v="43"/>
    <x v="5"/>
    <n v="4"/>
    <s v="Urban Restricted Access"/>
    <n v="4004.6872227987301"/>
    <n v="3615.0024972778801"/>
    <n v="389.68472552085501"/>
    <n v="0.90269284370015956"/>
    <n v="9.7307156299841699E-2"/>
  </r>
  <r>
    <n v="2017"/>
    <n v="23005"/>
    <x v="2"/>
    <n v="43"/>
    <x v="5"/>
    <n v="5"/>
    <s v="Urban Unrestricted Access"/>
    <n v="5187.55039860135"/>
    <n v="4682.7605015912904"/>
    <n v="504.78989701006401"/>
    <n v="0.90269204957581528"/>
    <n v="9.7307950424185524E-2"/>
  </r>
  <r>
    <n v="2017"/>
    <n v="23005"/>
    <x v="2"/>
    <n v="51"/>
    <x v="6"/>
    <n v="1"/>
    <s v="Off-Network"/>
    <n v="114.781831441588"/>
    <n v="103.612085010605"/>
    <n v="11.1697464309837"/>
    <n v="0.90268715622761919"/>
    <n v="9.7312843772386914E-2"/>
  </r>
  <r>
    <n v="2017"/>
    <n v="23005"/>
    <x v="2"/>
    <n v="51"/>
    <x v="6"/>
    <n v="2"/>
    <s v="Rural Restricted Access"/>
    <n v="786.92456063485497"/>
    <n v="710.35049755054195"/>
    <n v="76.574063084312996"/>
    <n v="0.90269198991255717"/>
    <n v="9.7308010087442845E-2"/>
  </r>
  <r>
    <n v="2017"/>
    <n v="23005"/>
    <x v="2"/>
    <n v="51"/>
    <x v="6"/>
    <n v="3"/>
    <s v="Rural Unrestricted Access"/>
    <n v="2203.1873567114299"/>
    <n v="1988.7993134624101"/>
    <n v="214.38804324901599"/>
    <n v="0.90269186930655576"/>
    <n v="9.7308130693442532E-2"/>
  </r>
  <r>
    <n v="2017"/>
    <n v="23005"/>
    <x v="2"/>
    <n v="51"/>
    <x v="6"/>
    <n v="4"/>
    <s v="Urban Restricted Access"/>
    <n v="1320.57978151203"/>
    <n v="1192.0792229331801"/>
    <n v="128.50055857885599"/>
    <n v="0.90269383162013883"/>
    <n v="9.7306168379865804E-2"/>
  </r>
  <r>
    <n v="2017"/>
    <n v="23005"/>
    <x v="2"/>
    <n v="51"/>
    <x v="6"/>
    <n v="5"/>
    <s v="Urban Unrestricted Access"/>
    <n v="3422.9425237789301"/>
    <n v="3089.8629957329899"/>
    <n v="333.07952804594402"/>
    <n v="0.90269204763677413"/>
    <n v="9.7307952363226966E-2"/>
  </r>
  <r>
    <n v="2017"/>
    <n v="23005"/>
    <x v="2"/>
    <n v="52"/>
    <x v="7"/>
    <n v="1"/>
    <s v="Off-Network"/>
    <n v="65257.580405943103"/>
    <n v="58907.554971863799"/>
    <n v="6350.0254340793199"/>
    <n v="0.90269290717525597"/>
    <n v="9.7307092824744298E-2"/>
  </r>
  <r>
    <n v="2017"/>
    <n v="23005"/>
    <x v="2"/>
    <n v="52"/>
    <x v="7"/>
    <n v="2"/>
    <s v="Rural Restricted Access"/>
    <n v="279162.89558373898"/>
    <n v="251998.113887794"/>
    <n v="27164.781695944701"/>
    <n v="0.90269200482699352"/>
    <n v="9.7307995173005465E-2"/>
  </r>
  <r>
    <n v="2017"/>
    <n v="23005"/>
    <x v="2"/>
    <n v="52"/>
    <x v="7"/>
    <n v="3"/>
    <s v="Rural Unrestricted Access"/>
    <n v="823923.66856390203"/>
    <n v="743750.13121400401"/>
    <n v="80173.537349898703"/>
    <n v="0.90269300372249239"/>
    <n v="9.7306996277508426E-2"/>
  </r>
  <r>
    <n v="2017"/>
    <n v="23005"/>
    <x v="2"/>
    <n v="52"/>
    <x v="7"/>
    <n v="4"/>
    <s v="Urban Restricted Access"/>
    <n v="545465.04396110098"/>
    <n v="492387.02830671601"/>
    <n v="53078.015654384697"/>
    <n v="0.90269217754278286"/>
    <n v="9.7307822457216669E-2"/>
  </r>
  <r>
    <n v="2017"/>
    <n v="23005"/>
    <x v="2"/>
    <n v="52"/>
    <x v="7"/>
    <n v="5"/>
    <s v="Urban Unrestricted Access"/>
    <n v="1259961.8708534399"/>
    <n v="1137358.12364364"/>
    <n v="122603.7472098"/>
    <n v="0.90269249407781382"/>
    <n v="9.7307505922186274E-2"/>
  </r>
  <r>
    <n v="2017"/>
    <n v="23005"/>
    <x v="2"/>
    <n v="53"/>
    <x v="8"/>
    <n v="1"/>
    <s v="Off-Network"/>
    <n v="582.38318181329805"/>
    <n v="525.71214537552601"/>
    <n v="56.671036437771598"/>
    <n v="0.90269115213574314"/>
    <n v="9.7308847864256059E-2"/>
  </r>
  <r>
    <n v="2017"/>
    <n v="23005"/>
    <x v="2"/>
    <n v="53"/>
    <x v="8"/>
    <n v="2"/>
    <s v="Rural Restricted Access"/>
    <n v="1440.6432235914999"/>
    <n v="1300.45227037161"/>
    <n v="140.19095321988999"/>
    <n v="0.90268863871070304"/>
    <n v="9.7311361289297044E-2"/>
  </r>
  <r>
    <n v="2017"/>
    <n v="23005"/>
    <x v="2"/>
    <n v="53"/>
    <x v="8"/>
    <n v="3"/>
    <s v="Rural Unrestricted Access"/>
    <n v="4227.3127622218099"/>
    <n v="3815.9624135704698"/>
    <n v="411.35034865133503"/>
    <n v="0.90269223693892464"/>
    <n v="9.7307763061074207E-2"/>
  </r>
  <r>
    <n v="2017"/>
    <n v="23005"/>
    <x v="2"/>
    <n v="53"/>
    <x v="8"/>
    <n v="4"/>
    <s v="Urban Restricted Access"/>
    <n v="2884.3396938308802"/>
    <n v="2603.66651452322"/>
    <n v="280.67317930766501"/>
    <n v="0.90269066438049128"/>
    <n v="9.7309335619510412E-2"/>
  </r>
  <r>
    <n v="2017"/>
    <n v="23005"/>
    <x v="2"/>
    <n v="53"/>
    <x v="8"/>
    <n v="5"/>
    <s v="Urban Unrestricted Access"/>
    <n v="6298.0887401341097"/>
    <n v="5685.2354892863304"/>
    <n v="612.85325084778503"/>
    <n v="0.90269218549709906"/>
    <n v="9.7307814502901893E-2"/>
  </r>
  <r>
    <n v="2017"/>
    <n v="23005"/>
    <x v="2"/>
    <n v="54"/>
    <x v="9"/>
    <n v="1"/>
    <s v="Off-Network"/>
    <n v="2747.0869791867599"/>
    <n v="2479.7745762856798"/>
    <n v="267.31240290107598"/>
    <n v="0.9026924138455148"/>
    <n v="9.7307586154483691E-2"/>
  </r>
  <r>
    <n v="2017"/>
    <n v="23005"/>
    <x v="2"/>
    <n v="54"/>
    <x v="9"/>
    <n v="2"/>
    <s v="Rural Restricted Access"/>
    <n v="7522.0695330872304"/>
    <n v="6790.11409721785"/>
    <n v="731.95543586938402"/>
    <n v="0.90269228001021029"/>
    <n v="9.7307719989790181E-2"/>
  </r>
  <r>
    <n v="2017"/>
    <n v="23005"/>
    <x v="2"/>
    <n v="54"/>
    <x v="9"/>
    <n v="3"/>
    <s v="Rural Unrestricted Access"/>
    <n v="20071.807300528701"/>
    <n v="18118.709989448402"/>
    <n v="1953.0973110801999"/>
    <n v="0.90269449672183466"/>
    <n v="9.7305503278160427E-2"/>
  </r>
  <r>
    <n v="2017"/>
    <n v="23005"/>
    <x v="2"/>
    <n v="54"/>
    <x v="9"/>
    <n v="4"/>
    <s v="Urban Restricted Access"/>
    <n v="14017.3541478836"/>
    <n v="12653.4037495714"/>
    <n v="1363.95039831228"/>
    <n v="0.9026955883455271"/>
    <n v="9.7304411654478673E-2"/>
  </r>
  <r>
    <n v="2017"/>
    <n v="23005"/>
    <x v="2"/>
    <n v="54"/>
    <x v="9"/>
    <n v="5"/>
    <s v="Urban Unrestricted Access"/>
    <n v="30077.853234954498"/>
    <n v="27151.093216760899"/>
    <n v="2926.7600181936"/>
    <n v="0.90269385267189506"/>
    <n v="9.7306147328104928E-2"/>
  </r>
  <r>
    <n v="2017"/>
    <n v="23005"/>
    <x v="2"/>
    <n v="61"/>
    <x v="10"/>
    <n v="1"/>
    <s v="Off-Network"/>
    <n v="10.7305594345752"/>
    <n v="9.6863473416755603"/>
    <n v="1.0442120928995999"/>
    <n v="0.90268800995267229"/>
    <n v="9.7311990047323937E-2"/>
  </r>
  <r>
    <n v="2017"/>
    <n v="23005"/>
    <x v="2"/>
    <n v="61"/>
    <x v="10"/>
    <n v="2"/>
    <s v="Rural Restricted Access"/>
    <n v="111.567488078295"/>
    <n v="100.710797597118"/>
    <n v="10.8566904811764"/>
    <n v="0.90268947819674783"/>
    <n v="9.7310521803246772E-2"/>
  </r>
  <r>
    <n v="2017"/>
    <n v="23005"/>
    <x v="2"/>
    <n v="61"/>
    <x v="10"/>
    <n v="3"/>
    <s v="Rural Unrestricted Access"/>
    <n v="47.137489332824998"/>
    <n v="42.5505954718274"/>
    <n v="4.5868938609975398"/>
    <n v="0.90269117159357415"/>
    <n v="9.7308828406424644E-2"/>
  </r>
  <r>
    <n v="2017"/>
    <n v="23005"/>
    <x v="2"/>
    <n v="61"/>
    <x v="10"/>
    <n v="4"/>
    <s v="Urban Restricted Access"/>
    <n v="128.644583348986"/>
    <n v="116.126013134101"/>
    <n v="12.5185702148856"/>
    <n v="0.90268871110628324"/>
    <n v="9.7311288893721412E-2"/>
  </r>
  <r>
    <n v="2017"/>
    <n v="23005"/>
    <x v="2"/>
    <n v="61"/>
    <x v="10"/>
    <n v="5"/>
    <s v="Urban Unrestricted Access"/>
    <n v="72.130927804565999"/>
    <n v="65.112033432161795"/>
    <n v="7.0188943724042501"/>
    <n v="0.90269230431332537"/>
    <n v="9.7307695686675244E-2"/>
  </r>
  <r>
    <n v="2017"/>
    <n v="23007"/>
    <x v="3"/>
    <n v="11"/>
    <x v="0"/>
    <n v="1"/>
    <s v="Off-Network"/>
    <n v="4746.2297422356396"/>
    <n v="4284.3883068818895"/>
    <n v="461.841435353755"/>
    <n v="0.90269298781642904"/>
    <n v="9.7307012183571961E-2"/>
  </r>
  <r>
    <n v="2017"/>
    <n v="23007"/>
    <x v="3"/>
    <n v="11"/>
    <x v="0"/>
    <n v="2"/>
    <s v="Rural Restricted Access"/>
    <n v="0"/>
    <n v="0"/>
    <n v="0"/>
    <e v="#DIV/0!"/>
    <e v="#DIV/0!"/>
  </r>
  <r>
    <n v="2017"/>
    <n v="23007"/>
    <x v="3"/>
    <n v="11"/>
    <x v="0"/>
    <n v="3"/>
    <s v="Rural Unrestricted Access"/>
    <n v="131197.67108467"/>
    <n v="118431.167790377"/>
    <n v="12766.503294292599"/>
    <n v="0.90269260735540058"/>
    <n v="9.7307392644596424E-2"/>
  </r>
  <r>
    <n v="2017"/>
    <n v="23007"/>
    <x v="3"/>
    <n v="11"/>
    <x v="0"/>
    <n v="4"/>
    <s v="Urban Restricted Access"/>
    <n v="0"/>
    <n v="0"/>
    <n v="0"/>
    <e v="#DIV/0!"/>
    <e v="#DIV/0!"/>
  </r>
  <r>
    <n v="2017"/>
    <n v="23007"/>
    <x v="3"/>
    <n v="11"/>
    <x v="0"/>
    <n v="5"/>
    <s v="Urban Unrestricted Access"/>
    <n v="0"/>
    <n v="0"/>
    <n v="0"/>
    <e v="#DIV/0!"/>
    <e v="#DIV/0!"/>
  </r>
  <r>
    <n v="2017"/>
    <n v="23007"/>
    <x v="3"/>
    <n v="21"/>
    <x v="1"/>
    <n v="1"/>
    <s v="Off-Network"/>
    <n v="227846.422503312"/>
    <n v="205675.52079323999"/>
    <n v="22170.901710071499"/>
    <n v="0.90269365888441921"/>
    <n v="9.7306341115578496E-2"/>
  </r>
  <r>
    <n v="2017"/>
    <n v="23007"/>
    <x v="3"/>
    <n v="21"/>
    <x v="1"/>
    <n v="2"/>
    <s v="Rural Restricted Access"/>
    <n v="0"/>
    <n v="0"/>
    <n v="0"/>
    <e v="#DIV/0!"/>
    <e v="#DIV/0!"/>
  </r>
  <r>
    <n v="2017"/>
    <n v="23007"/>
    <x v="3"/>
    <n v="21"/>
    <x v="1"/>
    <n v="3"/>
    <s v="Rural Unrestricted Access"/>
    <n v="2684782.1919271201"/>
    <n v="2423530.74658371"/>
    <n v="261251.44534341199"/>
    <n v="0.90269175424026282"/>
    <n v="9.7308245759737899E-2"/>
  </r>
  <r>
    <n v="2017"/>
    <n v="23007"/>
    <x v="3"/>
    <n v="21"/>
    <x v="1"/>
    <n v="4"/>
    <s v="Urban Restricted Access"/>
    <n v="0"/>
    <n v="0"/>
    <n v="0"/>
    <e v="#DIV/0!"/>
    <e v="#DIV/0!"/>
  </r>
  <r>
    <n v="2017"/>
    <n v="23007"/>
    <x v="3"/>
    <n v="21"/>
    <x v="1"/>
    <n v="5"/>
    <s v="Urban Unrestricted Access"/>
    <n v="0"/>
    <n v="0"/>
    <n v="0"/>
    <e v="#DIV/0!"/>
    <e v="#DIV/0!"/>
  </r>
  <r>
    <n v="2017"/>
    <n v="23007"/>
    <x v="3"/>
    <n v="31"/>
    <x v="2"/>
    <n v="1"/>
    <s v="Off-Network"/>
    <n v="571563.55529418704"/>
    <n v="515945.61169830197"/>
    <n v="55617.943595885299"/>
    <n v="0.90269158507270786"/>
    <n v="9.73084149272926E-2"/>
  </r>
  <r>
    <n v="2017"/>
    <n v="23007"/>
    <x v="3"/>
    <n v="31"/>
    <x v="2"/>
    <n v="2"/>
    <s v="Rural Restricted Access"/>
    <n v="0"/>
    <n v="0"/>
    <n v="0"/>
    <e v="#DIV/0!"/>
    <e v="#DIV/0!"/>
  </r>
  <r>
    <n v="2017"/>
    <n v="23007"/>
    <x v="3"/>
    <n v="31"/>
    <x v="2"/>
    <n v="3"/>
    <s v="Rural Unrestricted Access"/>
    <n v="8157887.0615535704"/>
    <n v="7364061.9682593001"/>
    <n v="793825.09329426999"/>
    <n v="0.9026923163676287"/>
    <n v="9.73076836323713E-2"/>
  </r>
  <r>
    <n v="2017"/>
    <n v="23007"/>
    <x v="3"/>
    <n v="31"/>
    <x v="2"/>
    <n v="4"/>
    <s v="Urban Restricted Access"/>
    <n v="0"/>
    <n v="0"/>
    <n v="0"/>
    <e v="#DIV/0!"/>
    <e v="#DIV/0!"/>
  </r>
  <r>
    <n v="2017"/>
    <n v="23007"/>
    <x v="3"/>
    <n v="31"/>
    <x v="2"/>
    <n v="5"/>
    <s v="Urban Unrestricted Access"/>
    <n v="0"/>
    <n v="0"/>
    <n v="0"/>
    <e v="#DIV/0!"/>
    <e v="#DIV/0!"/>
  </r>
  <r>
    <n v="2017"/>
    <n v="23007"/>
    <x v="3"/>
    <n v="32"/>
    <x v="3"/>
    <n v="1"/>
    <s v="Off-Network"/>
    <n v="78736.820918092999"/>
    <n v="71075.142922828498"/>
    <n v="7661.6779952645002"/>
    <n v="0.90269256612183191"/>
    <n v="9.7307433878168134E-2"/>
  </r>
  <r>
    <n v="2017"/>
    <n v="23007"/>
    <x v="3"/>
    <n v="32"/>
    <x v="3"/>
    <n v="2"/>
    <s v="Rural Restricted Access"/>
    <n v="0"/>
    <n v="0"/>
    <n v="0"/>
    <e v="#DIV/0!"/>
    <e v="#DIV/0!"/>
  </r>
  <r>
    <n v="2017"/>
    <n v="23007"/>
    <x v="3"/>
    <n v="32"/>
    <x v="3"/>
    <n v="3"/>
    <s v="Rural Unrestricted Access"/>
    <n v="1015010.51961552"/>
    <n v="916238.22864594101"/>
    <n v="98772.290969574096"/>
    <n v="0.90268840661179217"/>
    <n v="9.7311593388202972E-2"/>
  </r>
  <r>
    <n v="2017"/>
    <n v="23007"/>
    <x v="3"/>
    <n v="32"/>
    <x v="3"/>
    <n v="4"/>
    <s v="Urban Restricted Access"/>
    <n v="0"/>
    <n v="0"/>
    <n v="0"/>
    <e v="#DIV/0!"/>
    <e v="#DIV/0!"/>
  </r>
  <r>
    <n v="2017"/>
    <n v="23007"/>
    <x v="3"/>
    <n v="32"/>
    <x v="3"/>
    <n v="5"/>
    <s v="Urban Unrestricted Access"/>
    <n v="0"/>
    <n v="0"/>
    <n v="0"/>
    <e v="#DIV/0!"/>
    <e v="#DIV/0!"/>
  </r>
  <r>
    <n v="2017"/>
    <n v="23007"/>
    <x v="3"/>
    <n v="42"/>
    <x v="4"/>
    <n v="1"/>
    <s v="Off-Network"/>
    <n v="4.8440011100322797"/>
    <n v="4.3726418737644801"/>
    <n v="0.47135923626779702"/>
    <n v="0.90269217005512647"/>
    <n v="9.7307829944872984E-2"/>
  </r>
  <r>
    <n v="2017"/>
    <n v="23007"/>
    <x v="3"/>
    <n v="42"/>
    <x v="4"/>
    <n v="2"/>
    <s v="Rural Restricted Access"/>
    <n v="0"/>
    <n v="0"/>
    <n v="0"/>
    <e v="#DIV/0!"/>
    <e v="#DIV/0!"/>
  </r>
  <r>
    <n v="2017"/>
    <n v="23007"/>
    <x v="3"/>
    <n v="42"/>
    <x v="4"/>
    <n v="3"/>
    <s v="Rural Unrestricted Access"/>
    <n v="820.72450709001805"/>
    <n v="740.860993245298"/>
    <n v="79.8635138447206"/>
    <n v="0.902691447428704"/>
    <n v="9.7308552571296711E-2"/>
  </r>
  <r>
    <n v="2017"/>
    <n v="23007"/>
    <x v="3"/>
    <n v="42"/>
    <x v="4"/>
    <n v="4"/>
    <s v="Urban Restricted Access"/>
    <n v="0"/>
    <n v="0"/>
    <n v="0"/>
    <e v="#DIV/0!"/>
    <e v="#DIV/0!"/>
  </r>
  <r>
    <n v="2017"/>
    <n v="23007"/>
    <x v="3"/>
    <n v="42"/>
    <x v="4"/>
    <n v="5"/>
    <s v="Urban Unrestricted Access"/>
    <n v="0"/>
    <n v="0"/>
    <n v="0"/>
    <e v="#DIV/0!"/>
    <e v="#DIV/0!"/>
  </r>
  <r>
    <n v="2017"/>
    <n v="23007"/>
    <x v="3"/>
    <n v="43"/>
    <x v="5"/>
    <n v="1"/>
    <s v="Off-Network"/>
    <n v="81.927294977481793"/>
    <n v="73.955047313501794"/>
    <n v="7.9722476639799904"/>
    <n v="0.90269118898443779"/>
    <n v="9.7308811015562158E-2"/>
  </r>
  <r>
    <n v="2017"/>
    <n v="23007"/>
    <x v="3"/>
    <n v="43"/>
    <x v="5"/>
    <n v="2"/>
    <s v="Rural Restricted Access"/>
    <n v="0"/>
    <n v="0"/>
    <n v="0"/>
    <e v="#DIV/0!"/>
    <e v="#DIV/0!"/>
  </r>
  <r>
    <n v="2017"/>
    <n v="23007"/>
    <x v="3"/>
    <n v="43"/>
    <x v="5"/>
    <n v="3"/>
    <s v="Rural Unrestricted Access"/>
    <n v="3015.05576164596"/>
    <n v="2721.6700218573401"/>
    <n v="293.38573978861899"/>
    <n v="0.90269309658523311"/>
    <n v="9.730690341476661E-2"/>
  </r>
  <r>
    <n v="2017"/>
    <n v="23007"/>
    <x v="3"/>
    <n v="43"/>
    <x v="5"/>
    <n v="4"/>
    <s v="Urban Restricted Access"/>
    <n v="0"/>
    <n v="0"/>
    <n v="0"/>
    <e v="#DIV/0!"/>
    <e v="#DIV/0!"/>
  </r>
  <r>
    <n v="2017"/>
    <n v="23007"/>
    <x v="3"/>
    <n v="43"/>
    <x v="5"/>
    <n v="5"/>
    <s v="Urban Unrestricted Access"/>
    <n v="0"/>
    <n v="0"/>
    <n v="0"/>
    <e v="#DIV/0!"/>
    <e v="#DIV/0!"/>
  </r>
  <r>
    <n v="2017"/>
    <n v="23007"/>
    <x v="3"/>
    <n v="51"/>
    <x v="6"/>
    <n v="1"/>
    <s v="Off-Network"/>
    <n v="27.7168164003001"/>
    <n v="25.019756617138398"/>
    <n v="2.69705978316173"/>
    <n v="0.90269229538452689"/>
    <n v="9.7307704615474083E-2"/>
  </r>
  <r>
    <n v="2017"/>
    <n v="23007"/>
    <x v="3"/>
    <n v="51"/>
    <x v="6"/>
    <n v="2"/>
    <s v="Rural Restricted Access"/>
    <n v="0"/>
    <n v="0"/>
    <n v="0"/>
    <e v="#DIV/0!"/>
    <e v="#DIV/0!"/>
  </r>
  <r>
    <n v="2017"/>
    <n v="23007"/>
    <x v="3"/>
    <n v="51"/>
    <x v="6"/>
    <n v="3"/>
    <s v="Rural Unrestricted Access"/>
    <n v="1956.2623598502901"/>
    <n v="1765.89749989697"/>
    <n v="190.36485995331299"/>
    <n v="0.90268950430151484"/>
    <n v="9.7310495698481533E-2"/>
  </r>
  <r>
    <n v="2017"/>
    <n v="23007"/>
    <x v="3"/>
    <n v="51"/>
    <x v="6"/>
    <n v="4"/>
    <s v="Urban Restricted Access"/>
    <n v="0"/>
    <n v="0"/>
    <n v="0"/>
    <e v="#DIV/0!"/>
    <e v="#DIV/0!"/>
  </r>
  <r>
    <n v="2017"/>
    <n v="23007"/>
    <x v="3"/>
    <n v="51"/>
    <x v="6"/>
    <n v="5"/>
    <s v="Urban Unrestricted Access"/>
    <n v="0"/>
    <n v="0"/>
    <n v="0"/>
    <e v="#DIV/0!"/>
    <e v="#DIV/0!"/>
  </r>
  <r>
    <n v="2017"/>
    <n v="23007"/>
    <x v="3"/>
    <n v="52"/>
    <x v="7"/>
    <n v="1"/>
    <s v="Off-Network"/>
    <n v="10502.831093433901"/>
    <n v="9480.8597322949208"/>
    <n v="1021.971361139"/>
    <n v="0.90269563015462662"/>
    <n v="9.7304369845375327E-2"/>
  </r>
  <r>
    <n v="2017"/>
    <n v="23007"/>
    <x v="3"/>
    <n v="52"/>
    <x v="7"/>
    <n v="2"/>
    <s v="Rural Restricted Access"/>
    <n v="0"/>
    <n v="0"/>
    <n v="0"/>
    <e v="#DIV/0!"/>
    <e v="#DIV/0!"/>
  </r>
  <r>
    <n v="2017"/>
    <n v="23007"/>
    <x v="3"/>
    <n v="52"/>
    <x v="7"/>
    <n v="3"/>
    <s v="Rural Unrestricted Access"/>
    <n v="486527.26239714702"/>
    <n v="439184.60961468797"/>
    <n v="47342.652782458797"/>
    <n v="0.90269270307855076"/>
    <n v="9.7307296921448766E-2"/>
  </r>
  <r>
    <n v="2017"/>
    <n v="23007"/>
    <x v="3"/>
    <n v="52"/>
    <x v="7"/>
    <n v="4"/>
    <s v="Urban Restricted Access"/>
    <n v="0"/>
    <n v="0"/>
    <n v="0"/>
    <e v="#DIV/0!"/>
    <e v="#DIV/0!"/>
  </r>
  <r>
    <n v="2017"/>
    <n v="23007"/>
    <x v="3"/>
    <n v="52"/>
    <x v="7"/>
    <n v="5"/>
    <s v="Urban Unrestricted Access"/>
    <n v="0"/>
    <n v="0"/>
    <n v="0"/>
    <e v="#DIV/0!"/>
    <e v="#DIV/0!"/>
  </r>
  <r>
    <n v="2017"/>
    <n v="23007"/>
    <x v="3"/>
    <n v="53"/>
    <x v="8"/>
    <n v="1"/>
    <s v="Off-Network"/>
    <n v="29.208943097755601"/>
    <n v="26.3667250617581"/>
    <n v="2.8422180359975"/>
    <n v="0.90269356797727152"/>
    <n v="9.7306432022728498E-2"/>
  </r>
  <r>
    <n v="2017"/>
    <n v="23007"/>
    <x v="3"/>
    <n v="53"/>
    <x v="8"/>
    <n v="2"/>
    <s v="Rural Restricted Access"/>
    <n v="0"/>
    <n v="0"/>
    <n v="0"/>
    <e v="#DIV/0!"/>
    <e v="#DIV/0!"/>
  </r>
  <r>
    <n v="2017"/>
    <n v="23007"/>
    <x v="3"/>
    <n v="53"/>
    <x v="8"/>
    <n v="3"/>
    <s v="Rural Unrestricted Access"/>
    <n v="1058.60784536955"/>
    <n v="955.59433010358998"/>
    <n v="103.013515265965"/>
    <n v="0.90268963552787673"/>
    <n v="9.7310364472127972E-2"/>
  </r>
  <r>
    <n v="2017"/>
    <n v="23007"/>
    <x v="3"/>
    <n v="53"/>
    <x v="8"/>
    <n v="4"/>
    <s v="Urban Restricted Access"/>
    <n v="0"/>
    <n v="0"/>
    <n v="0"/>
    <e v="#DIV/0!"/>
    <e v="#DIV/0!"/>
  </r>
  <r>
    <n v="2017"/>
    <n v="23007"/>
    <x v="3"/>
    <n v="53"/>
    <x v="8"/>
    <n v="5"/>
    <s v="Urban Unrestricted Access"/>
    <n v="0"/>
    <n v="0"/>
    <n v="0"/>
    <e v="#DIV/0!"/>
    <e v="#DIV/0!"/>
  </r>
  <r>
    <n v="2017"/>
    <n v="23007"/>
    <x v="3"/>
    <n v="54"/>
    <x v="9"/>
    <n v="1"/>
    <s v="Off-Network"/>
    <n v="670.37741283027196"/>
    <n v="605.14440538478902"/>
    <n v="65.233007445482599"/>
    <n v="0.90269211611698674"/>
    <n v="9.7307883883012744E-2"/>
  </r>
  <r>
    <n v="2017"/>
    <n v="23007"/>
    <x v="3"/>
    <n v="54"/>
    <x v="9"/>
    <n v="2"/>
    <s v="Rural Restricted Access"/>
    <n v="0"/>
    <n v="0"/>
    <n v="0"/>
    <e v="#DIV/0!"/>
    <e v="#DIV/0!"/>
  </r>
  <r>
    <n v="2017"/>
    <n v="23007"/>
    <x v="3"/>
    <n v="54"/>
    <x v="9"/>
    <n v="3"/>
    <s v="Rural Unrestricted Access"/>
    <n v="24642.4837948934"/>
    <n v="22244.499444171001"/>
    <n v="2397.98435072242"/>
    <n v="0.90268901581993422"/>
    <n v="9.7310984180066631E-2"/>
  </r>
  <r>
    <n v="2017"/>
    <n v="23007"/>
    <x v="3"/>
    <n v="54"/>
    <x v="9"/>
    <n v="4"/>
    <s v="Urban Restricted Access"/>
    <n v="0"/>
    <n v="0"/>
    <n v="0"/>
    <e v="#DIV/0!"/>
    <e v="#DIV/0!"/>
  </r>
  <r>
    <n v="2017"/>
    <n v="23007"/>
    <x v="3"/>
    <n v="54"/>
    <x v="9"/>
    <n v="5"/>
    <s v="Urban Unrestricted Access"/>
    <n v="0"/>
    <n v="0"/>
    <n v="0"/>
    <e v="#DIV/0!"/>
    <e v="#DIV/0!"/>
  </r>
  <r>
    <n v="2017"/>
    <n v="23007"/>
    <x v="3"/>
    <n v="61"/>
    <x v="10"/>
    <n v="1"/>
    <s v="Off-Network"/>
    <n v="5.5124934382608801"/>
    <n v="4.9760885967319997"/>
    <n v="0.53640484152888002"/>
    <n v="0.90269288344076304"/>
    <n v="9.7307116559236892E-2"/>
  </r>
  <r>
    <n v="2017"/>
    <n v="23007"/>
    <x v="3"/>
    <n v="61"/>
    <x v="10"/>
    <n v="2"/>
    <s v="Rural Restricted Access"/>
    <n v="0"/>
    <n v="0"/>
    <n v="0"/>
    <e v="#DIV/0!"/>
    <e v="#DIV/0!"/>
  </r>
  <r>
    <n v="2017"/>
    <n v="23007"/>
    <x v="3"/>
    <n v="61"/>
    <x v="10"/>
    <n v="3"/>
    <s v="Rural Unrestricted Access"/>
    <n v="356.50787461830799"/>
    <n v="321.81692322406201"/>
    <n v="34.690951394246198"/>
    <n v="0.902692327816356"/>
    <n v="9.7307672183644639E-2"/>
  </r>
  <r>
    <n v="2017"/>
    <n v="23007"/>
    <x v="3"/>
    <n v="61"/>
    <x v="10"/>
    <n v="4"/>
    <s v="Urban Restricted Access"/>
    <n v="0"/>
    <n v="0"/>
    <n v="0"/>
    <e v="#DIV/0!"/>
    <e v="#DIV/0!"/>
  </r>
  <r>
    <n v="2017"/>
    <n v="23007"/>
    <x v="3"/>
    <n v="61"/>
    <x v="10"/>
    <n v="5"/>
    <s v="Urban Unrestricted Access"/>
    <n v="0"/>
    <n v="0"/>
    <n v="0"/>
    <e v="#DIV/0!"/>
    <e v="#DIV/0!"/>
  </r>
  <r>
    <n v="2017"/>
    <n v="23009"/>
    <x v="4"/>
    <n v="11"/>
    <x v="0"/>
    <n v="1"/>
    <s v="Off-Network"/>
    <n v="6798.3994712384101"/>
    <n v="6136.8627502817999"/>
    <n v="661.53672095660602"/>
    <n v="0.90269228459502349"/>
    <n v="9.7307715404975931E-2"/>
  </r>
  <r>
    <n v="2017"/>
    <n v="23009"/>
    <x v="4"/>
    <n v="11"/>
    <x v="0"/>
    <n v="2"/>
    <s v="Rural Restricted Access"/>
    <n v="0"/>
    <n v="0"/>
    <n v="0"/>
    <e v="#DIV/0!"/>
    <e v="#DIV/0!"/>
  </r>
  <r>
    <n v="2017"/>
    <n v="23009"/>
    <x v="4"/>
    <n v="11"/>
    <x v="0"/>
    <n v="3"/>
    <s v="Rural Unrestricted Access"/>
    <n v="357520.00057893601"/>
    <n v="322730.561471525"/>
    <n v="34789.439107410799"/>
    <n v="0.90269232755908457"/>
    <n v="9.7307672440914872E-2"/>
  </r>
  <r>
    <n v="2017"/>
    <n v="23009"/>
    <x v="4"/>
    <n v="11"/>
    <x v="0"/>
    <n v="4"/>
    <s v="Urban Restricted Access"/>
    <n v="0"/>
    <n v="0"/>
    <n v="0"/>
    <e v="#DIV/0!"/>
    <e v="#DIV/0!"/>
  </r>
  <r>
    <n v="2017"/>
    <n v="23009"/>
    <x v="4"/>
    <n v="11"/>
    <x v="0"/>
    <n v="5"/>
    <s v="Urban Unrestricted Access"/>
    <n v="0"/>
    <n v="0"/>
    <n v="0"/>
    <e v="#DIV/0!"/>
    <e v="#DIV/0!"/>
  </r>
  <r>
    <n v="2017"/>
    <n v="23009"/>
    <x v="4"/>
    <n v="21"/>
    <x v="1"/>
    <n v="1"/>
    <s v="Off-Network"/>
    <n v="474968.78392677801"/>
    <n v="428750.66643754399"/>
    <n v="46218.117489234101"/>
    <n v="0.90269230515081789"/>
    <n v="9.7307694849182266E-2"/>
  </r>
  <r>
    <n v="2017"/>
    <n v="23009"/>
    <x v="4"/>
    <n v="21"/>
    <x v="1"/>
    <n v="2"/>
    <s v="Rural Restricted Access"/>
    <n v="0"/>
    <n v="0"/>
    <n v="0"/>
    <e v="#DIV/0!"/>
    <e v="#DIV/0!"/>
  </r>
  <r>
    <n v="2017"/>
    <n v="23009"/>
    <x v="4"/>
    <n v="21"/>
    <x v="1"/>
    <n v="3"/>
    <s v="Rural Unrestricted Access"/>
    <n v="7019591.1655505896"/>
    <n v="6336526.7257978497"/>
    <n v="683064.43975273997"/>
    <n v="0.90269170616303795"/>
    <n v="9.7308293836962087E-2"/>
  </r>
  <r>
    <n v="2017"/>
    <n v="23009"/>
    <x v="4"/>
    <n v="21"/>
    <x v="1"/>
    <n v="4"/>
    <s v="Urban Restricted Access"/>
    <n v="0"/>
    <n v="0"/>
    <n v="0"/>
    <e v="#DIV/0!"/>
    <e v="#DIV/0!"/>
  </r>
  <r>
    <n v="2017"/>
    <n v="23009"/>
    <x v="4"/>
    <n v="21"/>
    <x v="1"/>
    <n v="5"/>
    <s v="Urban Unrestricted Access"/>
    <n v="0"/>
    <n v="0"/>
    <n v="0"/>
    <e v="#DIV/0!"/>
    <e v="#DIV/0!"/>
  </r>
  <r>
    <n v="2017"/>
    <n v="23009"/>
    <x v="4"/>
    <n v="31"/>
    <x v="2"/>
    <n v="1"/>
    <s v="Off-Network"/>
    <n v="1053252.01216123"/>
    <n v="950766.95071096602"/>
    <n v="102485.06145026701"/>
    <n v="0.90269654340373029"/>
    <n v="9.7303456596272583E-2"/>
  </r>
  <r>
    <n v="2017"/>
    <n v="23009"/>
    <x v="4"/>
    <n v="31"/>
    <x v="2"/>
    <n v="2"/>
    <s v="Rural Restricted Access"/>
    <n v="0"/>
    <n v="0"/>
    <n v="0"/>
    <e v="#DIV/0!"/>
    <e v="#DIV/0!"/>
  </r>
  <r>
    <n v="2017"/>
    <n v="23009"/>
    <x v="4"/>
    <n v="31"/>
    <x v="2"/>
    <n v="3"/>
    <s v="Rural Unrestricted Access"/>
    <n v="19202981.507159799"/>
    <n v="17334341.834445599"/>
    <n v="1868639.6727141601"/>
    <n v="0.90269012798780857"/>
    <n v="9.7309872012189408E-2"/>
  </r>
  <r>
    <n v="2017"/>
    <n v="23009"/>
    <x v="4"/>
    <n v="31"/>
    <x v="2"/>
    <n v="4"/>
    <s v="Urban Restricted Access"/>
    <n v="0"/>
    <n v="0"/>
    <n v="0"/>
    <e v="#DIV/0!"/>
    <e v="#DIV/0!"/>
  </r>
  <r>
    <n v="2017"/>
    <n v="23009"/>
    <x v="4"/>
    <n v="31"/>
    <x v="2"/>
    <n v="5"/>
    <s v="Urban Unrestricted Access"/>
    <n v="0"/>
    <n v="0"/>
    <n v="0"/>
    <e v="#DIV/0!"/>
    <e v="#DIV/0!"/>
  </r>
  <r>
    <n v="2017"/>
    <n v="23009"/>
    <x v="4"/>
    <n v="32"/>
    <x v="3"/>
    <n v="1"/>
    <s v="Off-Network"/>
    <n v="93309.579186871197"/>
    <n v="84229.670771429504"/>
    <n v="9079.9084154416796"/>
    <n v="0.90269050086211033"/>
    <n v="9.7309499137889555E-2"/>
  </r>
  <r>
    <n v="2017"/>
    <n v="23009"/>
    <x v="4"/>
    <n v="32"/>
    <x v="3"/>
    <n v="2"/>
    <s v="Rural Restricted Access"/>
    <n v="0"/>
    <n v="0"/>
    <n v="0"/>
    <e v="#DIV/0!"/>
    <e v="#DIV/0!"/>
  </r>
  <r>
    <n v="2017"/>
    <n v="23009"/>
    <x v="4"/>
    <n v="32"/>
    <x v="3"/>
    <n v="3"/>
    <s v="Rural Unrestricted Access"/>
    <n v="1552609.6579859401"/>
    <n v="1401527.5513121299"/>
    <n v="151082.10667381101"/>
    <n v="0.90269150658910924"/>
    <n v="9.7308493410891275E-2"/>
  </r>
  <r>
    <n v="2017"/>
    <n v="23009"/>
    <x v="4"/>
    <n v="32"/>
    <x v="3"/>
    <n v="4"/>
    <s v="Urban Restricted Access"/>
    <n v="0"/>
    <n v="0"/>
    <n v="0"/>
    <e v="#DIV/0!"/>
    <e v="#DIV/0!"/>
  </r>
  <r>
    <n v="2017"/>
    <n v="23009"/>
    <x v="4"/>
    <n v="32"/>
    <x v="3"/>
    <n v="5"/>
    <s v="Urban Unrestricted Access"/>
    <n v="0"/>
    <n v="0"/>
    <n v="0"/>
    <e v="#DIV/0!"/>
    <e v="#DIV/0!"/>
  </r>
  <r>
    <n v="2017"/>
    <n v="23009"/>
    <x v="4"/>
    <n v="42"/>
    <x v="4"/>
    <n v="1"/>
    <s v="Off-Network"/>
    <n v="43.687911027515497"/>
    <n v="39.436692774689497"/>
    <n v="4.2512182528259599"/>
    <n v="0.9026911987128774"/>
    <n v="9.7308801287121729E-2"/>
  </r>
  <r>
    <n v="2017"/>
    <n v="23009"/>
    <x v="4"/>
    <n v="42"/>
    <x v="4"/>
    <n v="2"/>
    <s v="Rural Restricted Access"/>
    <n v="0"/>
    <n v="0"/>
    <n v="0"/>
    <e v="#DIV/0!"/>
    <e v="#DIV/0!"/>
  </r>
  <r>
    <n v="2017"/>
    <n v="23009"/>
    <x v="4"/>
    <n v="42"/>
    <x v="4"/>
    <n v="3"/>
    <s v="Rural Unrestricted Access"/>
    <n v="6741.6023360811796"/>
    <n v="6085.5920933098096"/>
    <n v="656.01024277137299"/>
    <n v="0.90269223693892608"/>
    <n v="9.7307763061074387E-2"/>
  </r>
  <r>
    <n v="2017"/>
    <n v="23009"/>
    <x v="4"/>
    <n v="42"/>
    <x v="4"/>
    <n v="4"/>
    <s v="Urban Restricted Access"/>
    <n v="0"/>
    <n v="0"/>
    <n v="0"/>
    <e v="#DIV/0!"/>
    <e v="#DIV/0!"/>
  </r>
  <r>
    <n v="2017"/>
    <n v="23009"/>
    <x v="4"/>
    <n v="42"/>
    <x v="4"/>
    <n v="5"/>
    <s v="Urban Unrestricted Access"/>
    <n v="0"/>
    <n v="0"/>
    <n v="0"/>
    <e v="#DIV/0!"/>
    <e v="#DIV/0!"/>
  </r>
  <r>
    <n v="2017"/>
    <n v="23009"/>
    <x v="4"/>
    <n v="43"/>
    <x v="5"/>
    <n v="1"/>
    <s v="Off-Network"/>
    <n v="175.403115853386"/>
    <n v="158.33480422611501"/>
    <n v="17.068311627271399"/>
    <n v="0.90269094397651495"/>
    <n v="9.7309056023487453E-2"/>
  </r>
  <r>
    <n v="2017"/>
    <n v="23009"/>
    <x v="4"/>
    <n v="43"/>
    <x v="5"/>
    <n v="2"/>
    <s v="Rural Restricted Access"/>
    <n v="0"/>
    <n v="0"/>
    <n v="0"/>
    <e v="#DIV/0!"/>
    <e v="#DIV/0!"/>
  </r>
  <r>
    <n v="2017"/>
    <n v="23009"/>
    <x v="4"/>
    <n v="43"/>
    <x v="5"/>
    <n v="3"/>
    <s v="Rural Unrestricted Access"/>
    <n v="5760.5739455937401"/>
    <n v="5200.02716291868"/>
    <n v="560.54678267506597"/>
    <n v="0.90269254626896644"/>
    <n v="9.7307453731034541E-2"/>
  </r>
  <r>
    <n v="2017"/>
    <n v="23009"/>
    <x v="4"/>
    <n v="43"/>
    <x v="5"/>
    <n v="4"/>
    <s v="Urban Restricted Access"/>
    <n v="0"/>
    <n v="0"/>
    <n v="0"/>
    <e v="#DIV/0!"/>
    <e v="#DIV/0!"/>
  </r>
  <r>
    <n v="2017"/>
    <n v="23009"/>
    <x v="4"/>
    <n v="43"/>
    <x v="5"/>
    <n v="5"/>
    <s v="Urban Unrestricted Access"/>
    <n v="0"/>
    <n v="0"/>
    <n v="0"/>
    <e v="#DIV/0!"/>
    <e v="#DIV/0!"/>
  </r>
  <r>
    <n v="2017"/>
    <n v="23009"/>
    <x v="4"/>
    <n v="51"/>
    <x v="6"/>
    <n v="1"/>
    <s v="Off-Network"/>
    <n v="48.027569771366998"/>
    <n v="43.354078753284199"/>
    <n v="4.67349101808274"/>
    <n v="0.90269149489906042"/>
    <n v="9.7308505100938386E-2"/>
  </r>
  <r>
    <n v="2017"/>
    <n v="23009"/>
    <x v="4"/>
    <n v="51"/>
    <x v="6"/>
    <n v="2"/>
    <s v="Rural Restricted Access"/>
    <n v="0"/>
    <n v="0"/>
    <n v="0"/>
    <e v="#DIV/0!"/>
    <e v="#DIV/0!"/>
  </r>
  <r>
    <n v="2017"/>
    <n v="23009"/>
    <x v="4"/>
    <n v="51"/>
    <x v="6"/>
    <n v="3"/>
    <s v="Rural Unrestricted Access"/>
    <n v="4564.7892950271098"/>
    <n v="4120.6056916163798"/>
    <n v="444.18360341073202"/>
    <n v="0.90269351448606305"/>
    <n v="9.7306485513937405E-2"/>
  </r>
  <r>
    <n v="2017"/>
    <n v="23009"/>
    <x v="4"/>
    <n v="51"/>
    <x v="6"/>
    <n v="4"/>
    <s v="Urban Restricted Access"/>
    <n v="0"/>
    <n v="0"/>
    <n v="0"/>
    <e v="#DIV/0!"/>
    <e v="#DIV/0!"/>
  </r>
  <r>
    <n v="2017"/>
    <n v="23009"/>
    <x v="4"/>
    <n v="51"/>
    <x v="6"/>
    <n v="5"/>
    <s v="Urban Unrestricted Access"/>
    <n v="0"/>
    <n v="0"/>
    <n v="0"/>
    <e v="#DIV/0!"/>
    <e v="#DIV/0!"/>
  </r>
  <r>
    <n v="2017"/>
    <n v="23009"/>
    <x v="4"/>
    <n v="52"/>
    <x v="7"/>
    <n v="1"/>
    <s v="Off-Network"/>
    <n v="20965.008460782599"/>
    <n v="18924.947145055401"/>
    <n v="2040.06131572719"/>
    <n v="0.90269208240276355"/>
    <n v="9.730791759723606E-2"/>
  </r>
  <r>
    <n v="2017"/>
    <n v="23009"/>
    <x v="4"/>
    <n v="52"/>
    <x v="7"/>
    <n v="2"/>
    <s v="Rural Restricted Access"/>
    <n v="0"/>
    <n v="0"/>
    <n v="0"/>
    <e v="#DIV/0!"/>
    <e v="#DIV/0!"/>
  </r>
  <r>
    <n v="2017"/>
    <n v="23009"/>
    <x v="4"/>
    <n v="52"/>
    <x v="7"/>
    <n v="3"/>
    <s v="Rural Unrestricted Access"/>
    <n v="1340948.81646966"/>
    <n v="1210465.3827003799"/>
    <n v="130483.43376928099"/>
    <n v="0.9026932033746029"/>
    <n v="9.7306796625397735E-2"/>
  </r>
  <r>
    <n v="2017"/>
    <n v="23009"/>
    <x v="4"/>
    <n v="52"/>
    <x v="7"/>
    <n v="4"/>
    <s v="Urban Restricted Access"/>
    <n v="0"/>
    <n v="0"/>
    <n v="0"/>
    <e v="#DIV/0!"/>
    <e v="#DIV/0!"/>
  </r>
  <r>
    <n v="2017"/>
    <n v="23009"/>
    <x v="4"/>
    <n v="52"/>
    <x v="7"/>
    <n v="5"/>
    <s v="Urban Unrestricted Access"/>
    <n v="0"/>
    <n v="0"/>
    <n v="0"/>
    <e v="#DIV/0!"/>
    <e v="#DIV/0!"/>
  </r>
  <r>
    <n v="2017"/>
    <n v="23009"/>
    <x v="4"/>
    <n v="53"/>
    <x v="8"/>
    <n v="1"/>
    <s v="Off-Network"/>
    <n v="23.189492634582301"/>
    <n v="20.933007378309199"/>
    <n v="2.2564852562730402"/>
    <n v="0.90269363405959024"/>
    <n v="9.7306365940407091E-2"/>
  </r>
  <r>
    <n v="2017"/>
    <n v="23009"/>
    <x v="4"/>
    <n v="53"/>
    <x v="8"/>
    <n v="2"/>
    <s v="Rural Restricted Access"/>
    <n v="0"/>
    <n v="0"/>
    <n v="0"/>
    <e v="#DIV/0!"/>
    <e v="#DIV/0!"/>
  </r>
  <r>
    <n v="2017"/>
    <n v="23009"/>
    <x v="4"/>
    <n v="53"/>
    <x v="8"/>
    <n v="3"/>
    <s v="Rural Unrestricted Access"/>
    <n v="1117.48827312907"/>
    <n v="1008.7522008314201"/>
    <n v="108.736072297649"/>
    <n v="0.90269600593375454"/>
    <n v="9.7303994066244653E-2"/>
  </r>
  <r>
    <n v="2017"/>
    <n v="23009"/>
    <x v="4"/>
    <n v="53"/>
    <x v="8"/>
    <n v="4"/>
    <s v="Urban Restricted Access"/>
    <n v="0"/>
    <n v="0"/>
    <n v="0"/>
    <e v="#DIV/0!"/>
    <e v="#DIV/0!"/>
  </r>
  <r>
    <n v="2017"/>
    <n v="23009"/>
    <x v="4"/>
    <n v="53"/>
    <x v="8"/>
    <n v="5"/>
    <s v="Urban Unrestricted Access"/>
    <n v="0"/>
    <n v="0"/>
    <n v="0"/>
    <e v="#DIV/0!"/>
    <e v="#DIV/0!"/>
  </r>
  <r>
    <n v="2017"/>
    <n v="23009"/>
    <x v="4"/>
    <n v="54"/>
    <x v="9"/>
    <n v="1"/>
    <s v="Off-Network"/>
    <n v="977.12327115601795"/>
    <n v="882.04159140490594"/>
    <n v="95.081679751111807"/>
    <n v="0.90269223693892531"/>
    <n v="9.7307763061074457E-2"/>
  </r>
  <r>
    <n v="2017"/>
    <n v="23009"/>
    <x v="4"/>
    <n v="54"/>
    <x v="9"/>
    <n v="2"/>
    <s v="Rural Restricted Access"/>
    <n v="0"/>
    <n v="0"/>
    <n v="0"/>
    <e v="#DIV/0!"/>
    <e v="#DIV/0!"/>
  </r>
  <r>
    <n v="2017"/>
    <n v="23009"/>
    <x v="4"/>
    <n v="54"/>
    <x v="9"/>
    <n v="3"/>
    <s v="Rural Unrestricted Access"/>
    <n v="44571.665678803598"/>
    <n v="40234.506315248997"/>
    <n v="4337.1593635546096"/>
    <n v="0.9026924550047235"/>
    <n v="9.7307544995276662E-2"/>
  </r>
  <r>
    <n v="2017"/>
    <n v="23009"/>
    <x v="4"/>
    <n v="54"/>
    <x v="9"/>
    <n v="4"/>
    <s v="Urban Restricted Access"/>
    <n v="0"/>
    <n v="0"/>
    <n v="0"/>
    <e v="#DIV/0!"/>
    <e v="#DIV/0!"/>
  </r>
  <r>
    <n v="2017"/>
    <n v="23009"/>
    <x v="4"/>
    <n v="54"/>
    <x v="9"/>
    <n v="5"/>
    <s v="Urban Unrestricted Access"/>
    <n v="0"/>
    <n v="0"/>
    <n v="0"/>
    <e v="#DIV/0!"/>
    <e v="#DIV/0!"/>
  </r>
  <r>
    <n v="2017"/>
    <n v="23009"/>
    <x v="4"/>
    <n v="61"/>
    <x v="10"/>
    <n v="1"/>
    <s v="Off-Network"/>
    <n v="8.7837351493077307"/>
    <n v="7.9290030509037797"/>
    <n v="0.85473209840394804"/>
    <n v="0.90269149924547587"/>
    <n v="9.7308500754523741E-2"/>
  </r>
  <r>
    <n v="2017"/>
    <n v="23009"/>
    <x v="4"/>
    <n v="61"/>
    <x v="10"/>
    <n v="2"/>
    <s v="Rural Restricted Access"/>
    <n v="0"/>
    <n v="0"/>
    <n v="0"/>
    <e v="#DIV/0!"/>
    <e v="#DIV/0!"/>
  </r>
  <r>
    <n v="2017"/>
    <n v="23009"/>
    <x v="4"/>
    <n v="61"/>
    <x v="10"/>
    <n v="3"/>
    <s v="Rural Unrestricted Access"/>
    <n v="358.10281644459798"/>
    <n v="323.25703741199601"/>
    <n v="34.845779032601598"/>
    <n v="0.90269336784735132"/>
    <n v="9.7306632152647649E-2"/>
  </r>
  <r>
    <n v="2017"/>
    <n v="23009"/>
    <x v="4"/>
    <n v="61"/>
    <x v="10"/>
    <n v="4"/>
    <s v="Urban Restricted Access"/>
    <n v="0"/>
    <n v="0"/>
    <n v="0"/>
    <e v="#DIV/0!"/>
    <e v="#DIV/0!"/>
  </r>
  <r>
    <n v="2017"/>
    <n v="23009"/>
    <x v="4"/>
    <n v="61"/>
    <x v="10"/>
    <n v="5"/>
    <s v="Urban Unrestricted Access"/>
    <n v="0"/>
    <n v="0"/>
    <n v="0"/>
    <e v="#DIV/0!"/>
    <e v="#DIV/0!"/>
  </r>
  <r>
    <n v="2017"/>
    <n v="23011"/>
    <x v="5"/>
    <n v="11"/>
    <x v="0"/>
    <n v="1"/>
    <s v="Off-Network"/>
    <n v="15441.3310306568"/>
    <n v="13938.7340110067"/>
    <n v="1502.59701965012"/>
    <n v="0.90268992895321754"/>
    <n v="9.7310071046783769E-2"/>
  </r>
  <r>
    <n v="2017"/>
    <n v="23011"/>
    <x v="5"/>
    <n v="11"/>
    <x v="0"/>
    <n v="2"/>
    <s v="Rural Restricted Access"/>
    <n v="85381.259161954004"/>
    <n v="77073.242814462006"/>
    <n v="8308.0163474919791"/>
    <n v="0.90269508286668532"/>
    <n v="9.7304917133314447E-2"/>
  </r>
  <r>
    <n v="2017"/>
    <n v="23011"/>
    <x v="5"/>
    <n v="11"/>
    <x v="0"/>
    <n v="3"/>
    <s v="Rural Unrestricted Access"/>
    <n v="546149.07242282503"/>
    <n v="493005.03006452997"/>
    <n v="53144.042358294799"/>
    <n v="0.90269315642606951"/>
    <n v="9.7306843573929991E-2"/>
  </r>
  <r>
    <n v="2017"/>
    <n v="23011"/>
    <x v="5"/>
    <n v="11"/>
    <x v="0"/>
    <n v="4"/>
    <s v="Urban Restricted Access"/>
    <n v="14436.7960147338"/>
    <n v="13031.980448919099"/>
    <n v="1404.81556581472"/>
    <n v="0.90269201252265496"/>
    <n v="9.7307987477346328E-2"/>
  </r>
  <r>
    <n v="2017"/>
    <n v="23011"/>
    <x v="5"/>
    <n v="11"/>
    <x v="0"/>
    <n v="5"/>
    <s v="Urban Unrestricted Access"/>
    <n v="209862.63105955801"/>
    <n v="189441.43267807999"/>
    <n v="20421.198381478302"/>
    <n v="0.90269254569822588"/>
    <n v="9.730745430177544E-2"/>
  </r>
  <r>
    <n v="2017"/>
    <n v="23011"/>
    <x v="5"/>
    <n v="21"/>
    <x v="1"/>
    <n v="1"/>
    <s v="Off-Network"/>
    <n v="1149994.3852312299"/>
    <n v="1038089.06016042"/>
    <n v="111905.325070812"/>
    <n v="0.90269054657313907"/>
    <n v="9.730945342686273E-2"/>
  </r>
  <r>
    <n v="2017"/>
    <n v="23011"/>
    <x v="5"/>
    <n v="21"/>
    <x v="1"/>
    <n v="2"/>
    <s v="Rural Restricted Access"/>
    <n v="4151875.64062302"/>
    <n v="3747868.8253929699"/>
    <n v="404006.81523004401"/>
    <n v="0.90269293924000438"/>
    <n v="9.7307060759994193E-2"/>
  </r>
  <r>
    <n v="2017"/>
    <n v="23011"/>
    <x v="5"/>
    <n v="21"/>
    <x v="1"/>
    <n v="3"/>
    <s v="Rural Unrestricted Access"/>
    <n v="7555149.1832337501"/>
    <n v="6819977.4324873202"/>
    <n v="735171.75074643095"/>
    <n v="0.90269262288322383"/>
    <n v="9.7307377116776297E-2"/>
  </r>
  <r>
    <n v="2017"/>
    <n v="23011"/>
    <x v="5"/>
    <n v="21"/>
    <x v="1"/>
    <n v="4"/>
    <s v="Urban Restricted Access"/>
    <n v="838211.51337476401"/>
    <n v="756647.17182956496"/>
    <n v="81564.341545198695"/>
    <n v="0.90269241087275343"/>
    <n v="9.7307589127246116E-2"/>
  </r>
  <r>
    <n v="2017"/>
    <n v="23011"/>
    <x v="5"/>
    <n v="21"/>
    <x v="1"/>
    <n v="5"/>
    <s v="Urban Unrestricted Access"/>
    <n v="4658360.34008714"/>
    <n v="4205068.63172758"/>
    <n v="453291.70835955802"/>
    <n v="0.9026928628816463"/>
    <n v="9.7307137118353246E-2"/>
  </r>
  <r>
    <n v="2017"/>
    <n v="23011"/>
    <x v="5"/>
    <n v="31"/>
    <x v="2"/>
    <n v="1"/>
    <s v="Off-Network"/>
    <n v="1943526.44151239"/>
    <n v="1754404.1251350001"/>
    <n v="189122.316377382"/>
    <n v="0.90269115339114137"/>
    <n v="9.7308846608854499E-2"/>
  </r>
  <r>
    <n v="2017"/>
    <n v="23011"/>
    <x v="5"/>
    <n v="31"/>
    <x v="2"/>
    <n v="2"/>
    <s v="Rural Restricted Access"/>
    <n v="8890683.1258140597"/>
    <n v="8025542.5391263999"/>
    <n v="865140.58668765996"/>
    <n v="0.90269132591445889"/>
    <n v="9.7308674085541086E-2"/>
  </r>
  <r>
    <n v="2017"/>
    <n v="23011"/>
    <x v="5"/>
    <n v="31"/>
    <x v="2"/>
    <n v="3"/>
    <s v="Rural Unrestricted Access"/>
    <n v="15704736.811910201"/>
    <n v="14176539.143502399"/>
    <n v="1528197.6684077999"/>
    <n v="0.90269192749229377"/>
    <n v="9.7308072507706164E-2"/>
  </r>
  <r>
    <n v="2017"/>
    <n v="23011"/>
    <x v="5"/>
    <n v="31"/>
    <x v="2"/>
    <n v="4"/>
    <s v="Urban Restricted Access"/>
    <n v="1974134.8174383701"/>
    <n v="1782031.9625649401"/>
    <n v="192102.854873434"/>
    <n v="0.90269010344354195"/>
    <n v="9.7309896556460079E-2"/>
  </r>
  <r>
    <n v="2017"/>
    <n v="23011"/>
    <x v="5"/>
    <n v="31"/>
    <x v="2"/>
    <n v="5"/>
    <s v="Urban Unrestricted Access"/>
    <n v="8443323.4512166008"/>
    <n v="7621686.8950062497"/>
    <n v="821636.55621035094"/>
    <n v="0.90268801604515558"/>
    <n v="9.7311983954844361E-2"/>
  </r>
  <r>
    <n v="2017"/>
    <n v="23011"/>
    <x v="5"/>
    <n v="32"/>
    <x v="3"/>
    <n v="1"/>
    <s v="Off-Network"/>
    <n v="273530.41461284499"/>
    <n v="246913.97622881801"/>
    <n v="26616.438384027701"/>
    <n v="0.90269294761352259"/>
    <n v="9.7307052386479992E-2"/>
  </r>
  <r>
    <n v="2017"/>
    <n v="23011"/>
    <x v="5"/>
    <n v="32"/>
    <x v="3"/>
    <n v="2"/>
    <s v="Rural Restricted Access"/>
    <n v="1149682.3130600399"/>
    <n v="1037805.57311555"/>
    <n v="111876.739944487"/>
    <n v="0.90268899619172682"/>
    <n v="9.7311003808270694E-2"/>
  </r>
  <r>
    <n v="2017"/>
    <n v="23011"/>
    <x v="5"/>
    <n v="32"/>
    <x v="3"/>
    <n v="3"/>
    <s v="Rural Unrestricted Access"/>
    <n v="2048703.19758762"/>
    <n v="1849347.9862765099"/>
    <n v="199355.21131111201"/>
    <n v="0.90269199972653236"/>
    <n v="9.7308000273468545E-2"/>
  </r>
  <r>
    <n v="2017"/>
    <n v="23011"/>
    <x v="5"/>
    <n v="32"/>
    <x v="3"/>
    <n v="4"/>
    <s v="Urban Restricted Access"/>
    <n v="253666.59919722599"/>
    <n v="228983.01565937101"/>
    <n v="24683.583537854702"/>
    <n v="0.90269281168285198"/>
    <n v="9.7307188317146923E-2"/>
  </r>
  <r>
    <n v="2017"/>
    <n v="23011"/>
    <x v="5"/>
    <n v="32"/>
    <x v="3"/>
    <n v="5"/>
    <s v="Urban Unrestricted Access"/>
    <n v="1106675.39411637"/>
    <n v="998992.14685808204"/>
    <n v="107683.247258284"/>
    <n v="0.90269662826987485"/>
    <n v="9.7303371730121616E-2"/>
  </r>
  <r>
    <n v="2017"/>
    <n v="23011"/>
    <x v="5"/>
    <n v="42"/>
    <x v="4"/>
    <n v="1"/>
    <s v="Off-Network"/>
    <n v="19.011099293790799"/>
    <n v="17.161171748179999"/>
    <n v="1.84992754561075"/>
    <n v="0.9026922369389232"/>
    <n v="9.7307763061074193E-2"/>
  </r>
  <r>
    <n v="2017"/>
    <n v="23011"/>
    <x v="5"/>
    <n v="42"/>
    <x v="4"/>
    <n v="2"/>
    <s v="Rural Restricted Access"/>
    <n v="1858.61750779873"/>
    <n v="1677.75732783232"/>
    <n v="180.860179966402"/>
    <n v="0.90269101673285468"/>
    <n v="9.7308983267141047E-2"/>
  </r>
  <r>
    <n v="2017"/>
    <n v="23011"/>
    <x v="5"/>
    <n v="42"/>
    <x v="4"/>
    <n v="3"/>
    <s v="Rural Unrestricted Access"/>
    <n v="1981.3546492908499"/>
    <n v="1788.55216459692"/>
    <n v="192.80248469392799"/>
    <n v="0.90269158287087259"/>
    <n v="9.7308417129126412E-2"/>
  </r>
  <r>
    <n v="2017"/>
    <n v="23011"/>
    <x v="5"/>
    <n v="42"/>
    <x v="4"/>
    <n v="4"/>
    <s v="Urban Restricted Access"/>
    <n v="285.86823007289701"/>
    <n v="258.050967277236"/>
    <n v="27.817262795661001"/>
    <n v="0.90269201027141932"/>
    <n v="9.7307989728580679E-2"/>
  </r>
  <r>
    <n v="2017"/>
    <n v="23011"/>
    <x v="5"/>
    <n v="42"/>
    <x v="4"/>
    <n v="5"/>
    <s v="Urban Unrestricted Access"/>
    <n v="850.30388828936395"/>
    <n v="767.56628283492705"/>
    <n v="82.737605454436107"/>
    <n v="0.90269642819005813"/>
    <n v="9.7303571809940925E-2"/>
  </r>
  <r>
    <n v="2017"/>
    <n v="23011"/>
    <x v="5"/>
    <n v="43"/>
    <x v="5"/>
    <n v="1"/>
    <s v="Off-Network"/>
    <n v="232.18591255950301"/>
    <n v="209.592501790342"/>
    <n v="22.593410769160901"/>
    <n v="0.90269258578135769"/>
    <n v="9.730741421864178E-2"/>
  </r>
  <r>
    <n v="2017"/>
    <n v="23011"/>
    <x v="5"/>
    <n v="43"/>
    <x v="5"/>
    <n v="2"/>
    <s v="Rural Restricted Access"/>
    <n v="4773.7511339817102"/>
    <n v="4309.2298716422501"/>
    <n v="464.52126233945899"/>
    <n v="0.90269261021321612"/>
    <n v="9.7307389786783702E-2"/>
  </r>
  <r>
    <n v="2017"/>
    <n v="23011"/>
    <x v="5"/>
    <n v="43"/>
    <x v="5"/>
    <n v="3"/>
    <s v="Rural Unrestricted Access"/>
    <n v="4994.5464122926496"/>
    <n v="4508.5374634447498"/>
    <n v="486.00894884789699"/>
    <n v="0.90269207476944702"/>
    <n v="9.7307925230552414E-2"/>
  </r>
  <r>
    <n v="2017"/>
    <n v="23011"/>
    <x v="5"/>
    <n v="43"/>
    <x v="5"/>
    <n v="4"/>
    <s v="Urban Restricted Access"/>
    <n v="774.94858020572804"/>
    <n v="699.53992158521498"/>
    <n v="75.408658620512298"/>
    <n v="0.90269204880600717"/>
    <n v="9.7307951193991896E-2"/>
  </r>
  <r>
    <n v="2017"/>
    <n v="23011"/>
    <x v="5"/>
    <n v="43"/>
    <x v="5"/>
    <n v="5"/>
    <s v="Urban Unrestricted Access"/>
    <n v="2201.6944709195"/>
    <n v="1987.4547749067499"/>
    <n v="214.239696012753"/>
    <n v="0.90269326700753505"/>
    <n v="9.7306732992466241E-2"/>
  </r>
  <r>
    <n v="2017"/>
    <n v="23011"/>
    <x v="5"/>
    <n v="51"/>
    <x v="6"/>
    <n v="1"/>
    <s v="Off-Network"/>
    <n v="95.508422836334901"/>
    <n v="86.214890048496699"/>
    <n v="9.2935327878381901"/>
    <n v="0.90269410265769146"/>
    <n v="9.7305897342308434E-2"/>
  </r>
  <r>
    <n v="2017"/>
    <n v="23011"/>
    <x v="5"/>
    <n v="51"/>
    <x v="6"/>
    <n v="2"/>
    <s v="Rural Restricted Access"/>
    <n v="1225.0856971268099"/>
    <n v="1105.8748624034899"/>
    <n v="119.21083472331701"/>
    <n v="0.90269184025011084"/>
    <n v="9.7308159749886755E-2"/>
  </r>
  <r>
    <n v="2017"/>
    <n v="23011"/>
    <x v="5"/>
    <n v="51"/>
    <x v="6"/>
    <n v="3"/>
    <s v="Rural Unrestricted Access"/>
    <n v="2528.2990840310699"/>
    <n v="2282.2732019404898"/>
    <n v="246.025882090576"/>
    <n v="0.90269114771883663"/>
    <n v="9.7308852281161776E-2"/>
  </r>
  <r>
    <n v="2017"/>
    <n v="23011"/>
    <x v="5"/>
    <n v="51"/>
    <x v="6"/>
    <n v="4"/>
    <s v="Urban Restricted Access"/>
    <n v="249.29252817071301"/>
    <n v="225.034446105841"/>
    <n v="24.258082064872202"/>
    <n v="0.90269230191985406"/>
    <n v="9.7307698080146679E-2"/>
  </r>
  <r>
    <n v="2017"/>
    <n v="23011"/>
    <x v="5"/>
    <n v="51"/>
    <x v="6"/>
    <n v="5"/>
    <s v="Urban Unrestricted Access"/>
    <n v="1354.11488834083"/>
    <n v="1222.3475396953099"/>
    <n v="131.76734864551599"/>
    <n v="0.90269116027003293"/>
    <n v="9.7308839729964056E-2"/>
  </r>
  <r>
    <n v="2017"/>
    <n v="23011"/>
    <x v="5"/>
    <n v="52"/>
    <x v="7"/>
    <n v="1"/>
    <s v="Off-Network"/>
    <n v="41630.765012539603"/>
    <n v="37579.771634500103"/>
    <n v="4050.9933780395299"/>
    <n v="0.90269231476242873"/>
    <n v="9.7307685237572022E-2"/>
  </r>
  <r>
    <n v="2017"/>
    <n v="23011"/>
    <x v="5"/>
    <n v="52"/>
    <x v="7"/>
    <n v="2"/>
    <s v="Rural Restricted Access"/>
    <n v="344402.84812920098"/>
    <n v="310890.52255183202"/>
    <n v="33512.325577368902"/>
    <n v="0.9026944005852211"/>
    <n v="9.7305599414778718E-2"/>
  </r>
  <r>
    <n v="2017"/>
    <n v="23011"/>
    <x v="5"/>
    <n v="52"/>
    <x v="7"/>
    <n v="3"/>
    <s v="Rural Unrestricted Access"/>
    <n v="773082.89468497096"/>
    <n v="697856.00853869505"/>
    <n v="75226.886146275996"/>
    <n v="0.90269234170944801"/>
    <n v="9.730765829055206E-2"/>
  </r>
  <r>
    <n v="2017"/>
    <n v="23011"/>
    <x v="5"/>
    <n v="52"/>
    <x v="7"/>
    <n v="4"/>
    <s v="Urban Restricted Access"/>
    <n v="77551.621418198003"/>
    <n v="70005.262815493494"/>
    <n v="7546.3586027044503"/>
    <n v="0.90269244582249697"/>
    <n v="9.7307554177502309E-2"/>
  </r>
  <r>
    <n v="2017"/>
    <n v="23011"/>
    <x v="5"/>
    <n v="52"/>
    <x v="7"/>
    <n v="5"/>
    <s v="Urban Unrestricted Access"/>
    <n v="407389.13353566499"/>
    <n v="367747.49423371197"/>
    <n v="39641.639301953699"/>
    <n v="0.9026934298470124"/>
    <n v="9.7306570152989269E-2"/>
  </r>
  <r>
    <n v="2017"/>
    <n v="23011"/>
    <x v="5"/>
    <n v="53"/>
    <x v="8"/>
    <n v="1"/>
    <s v="Off-Network"/>
    <n v="244.06489758407099"/>
    <n v="220.31479179026701"/>
    <n v="23.750105793803499"/>
    <n v="0.90268938291044909"/>
    <n v="9.7310617089548898E-2"/>
  </r>
  <r>
    <n v="2017"/>
    <n v="23011"/>
    <x v="5"/>
    <n v="53"/>
    <x v="8"/>
    <n v="2"/>
    <s v="Rural Restricted Access"/>
    <n v="1321.6256450046801"/>
    <n v="1193.02687962602"/>
    <n v="128.59876537865699"/>
    <n v="0.90269652691386393"/>
    <n v="9.7303473086133713E-2"/>
  </r>
  <r>
    <n v="2017"/>
    <n v="23011"/>
    <x v="5"/>
    <n v="53"/>
    <x v="8"/>
    <n v="3"/>
    <s v="Rural Unrestricted Access"/>
    <n v="2979.7831719180799"/>
    <n v="2689.8303769036402"/>
    <n v="289.952795014439"/>
    <n v="0.90269332421667525"/>
    <n v="9.7306675783324539E-2"/>
  </r>
  <r>
    <n v="2017"/>
    <n v="23011"/>
    <x v="5"/>
    <n v="53"/>
    <x v="8"/>
    <n v="4"/>
    <s v="Urban Restricted Access"/>
    <n v="303.24221562537298"/>
    <n v="273.734280562366"/>
    <n v="29.507935063006901"/>
    <n v="0.90269186299752791"/>
    <n v="9.7308137002471845E-2"/>
  </r>
  <r>
    <n v="2017"/>
    <n v="23011"/>
    <x v="5"/>
    <n v="53"/>
    <x v="8"/>
    <n v="5"/>
    <s v="Urban Unrestricted Access"/>
    <n v="1525.56059168816"/>
    <n v="1377.1152669339899"/>
    <n v="148.44532475416801"/>
    <n v="0.90269457302256151"/>
    <n v="9.7305426977437118E-2"/>
  </r>
  <r>
    <n v="2017"/>
    <n v="23011"/>
    <x v="5"/>
    <n v="54"/>
    <x v="9"/>
    <n v="1"/>
    <s v="Off-Network"/>
    <n v="2200.2437570426"/>
    <n v="1986.1426348704999"/>
    <n v="214.101122172104"/>
    <n v="0.90269208968924497"/>
    <n v="9.7307910310756848E-2"/>
  </r>
  <r>
    <n v="2017"/>
    <n v="23011"/>
    <x v="5"/>
    <n v="54"/>
    <x v="9"/>
    <n v="2"/>
    <s v="Rural Restricted Access"/>
    <n v="13359.978336455901"/>
    <n v="12059.943870213099"/>
    <n v="1300.0344662428499"/>
    <n v="0.90269187318250765"/>
    <n v="9.7308126817495996E-2"/>
  </r>
  <r>
    <n v="2017"/>
    <n v="23011"/>
    <x v="5"/>
    <n v="54"/>
    <x v="9"/>
    <n v="3"/>
    <s v="Rural Unrestricted Access"/>
    <n v="26812.987917459599"/>
    <n v="24203.799905707299"/>
    <n v="2609.1880117522301"/>
    <n v="0.90268939740008258"/>
    <n v="9.7310602599914864E-2"/>
  </r>
  <r>
    <n v="2017"/>
    <n v="23011"/>
    <x v="5"/>
    <n v="54"/>
    <x v="9"/>
    <n v="4"/>
    <s v="Urban Restricted Access"/>
    <n v="2959.9961093878101"/>
    <n v="2671.9706930768998"/>
    <n v="288.02541631090401"/>
    <n v="0.90269398821254532"/>
    <n v="9.7306011787452573E-2"/>
  </r>
  <r>
    <n v="2017"/>
    <n v="23011"/>
    <x v="5"/>
    <n v="54"/>
    <x v="9"/>
    <n v="5"/>
    <s v="Urban Unrestricted Access"/>
    <n v="13808.6031685042"/>
    <n v="12464.925362882899"/>
    <n v="1343.67780562132"/>
    <n v="0.9026927061901473"/>
    <n v="9.7307293809854062E-2"/>
  </r>
  <r>
    <n v="2017"/>
    <n v="23011"/>
    <x v="5"/>
    <n v="61"/>
    <x v="10"/>
    <n v="1"/>
    <s v="Off-Network"/>
    <n v="13.145323288972801"/>
    <n v="11.866200724119899"/>
    <n v="1.2791225648529401"/>
    <n v="0.9026937157242898"/>
    <n v="9.7306284275713167E-2"/>
  </r>
  <r>
    <n v="2017"/>
    <n v="23011"/>
    <x v="5"/>
    <n v="61"/>
    <x v="10"/>
    <n v="2"/>
    <s v="Rural Restricted Access"/>
    <n v="634.69997271814498"/>
    <n v="572.93865716171899"/>
    <n v="61.761315556426098"/>
    <n v="0.90269210932540456"/>
    <n v="9.7307890674595651E-2"/>
  </r>
  <r>
    <n v="2017"/>
    <n v="23011"/>
    <x v="5"/>
    <n v="61"/>
    <x v="10"/>
    <n v="3"/>
    <s v="Rural Unrestricted Access"/>
    <n v="191.005037536462"/>
    <n v="172.41844061519899"/>
    <n v="18.586596921263901"/>
    <n v="0.90269054072610566"/>
    <n v="9.7309459273899016E-2"/>
  </r>
  <r>
    <n v="2017"/>
    <n v="23011"/>
    <x v="5"/>
    <n v="61"/>
    <x v="10"/>
    <n v="4"/>
    <s v="Urban Restricted Access"/>
    <n v="143.12304521576601"/>
    <n v="129.196385828525"/>
    <n v="13.926659387240999"/>
    <n v="0.90269450062185441"/>
    <n v="9.7305499378145421E-2"/>
  </r>
  <r>
    <n v="2017"/>
    <n v="23011"/>
    <x v="5"/>
    <n v="61"/>
    <x v="10"/>
    <n v="5"/>
    <s v="Urban Unrestricted Access"/>
    <n v="85.568502464670104"/>
    <n v="77.242282089502297"/>
    <n v="8.3262203751677593"/>
    <n v="0.90269526595249727"/>
    <n v="9.7304734047502187E-2"/>
  </r>
  <r>
    <n v="2017"/>
    <n v="23013"/>
    <x v="6"/>
    <n v="11"/>
    <x v="0"/>
    <n v="1"/>
    <s v="Off-Network"/>
    <n v="5097.7832602766803"/>
    <n v="4601.7318045379197"/>
    <n v="496.05145573875802"/>
    <n v="0.90269271359492098"/>
    <n v="9.7307286405078547E-2"/>
  </r>
  <r>
    <n v="2017"/>
    <n v="23013"/>
    <x v="6"/>
    <n v="11"/>
    <x v="0"/>
    <n v="2"/>
    <s v="Rural Restricted Access"/>
    <n v="0"/>
    <n v="0"/>
    <n v="0"/>
    <e v="#DIV/0!"/>
    <e v="#DIV/0!"/>
  </r>
  <r>
    <n v="2017"/>
    <n v="23013"/>
    <x v="6"/>
    <n v="11"/>
    <x v="0"/>
    <n v="3"/>
    <s v="Rural Unrestricted Access"/>
    <n v="123545.155384023"/>
    <n v="111523.80345140101"/>
    <n v="12021.351932622099"/>
    <n v="0.90269669502413685"/>
    <n v="9.7303304975864022E-2"/>
  </r>
  <r>
    <n v="2017"/>
    <n v="23013"/>
    <x v="6"/>
    <n v="11"/>
    <x v="0"/>
    <n v="4"/>
    <s v="Urban Restricted Access"/>
    <n v="0"/>
    <n v="0"/>
    <n v="0"/>
    <e v="#DIV/0!"/>
    <e v="#DIV/0!"/>
  </r>
  <r>
    <n v="2017"/>
    <n v="23013"/>
    <x v="6"/>
    <n v="11"/>
    <x v="0"/>
    <n v="5"/>
    <s v="Urban Unrestricted Access"/>
    <n v="27711.840114326998"/>
    <n v="25015.301820719"/>
    <n v="2696.53829360801"/>
    <n v="0.90269363988521678"/>
    <n v="9.7306360114783635E-2"/>
  </r>
  <r>
    <n v="2017"/>
    <n v="23013"/>
    <x v="6"/>
    <n v="21"/>
    <x v="1"/>
    <n v="1"/>
    <s v="Off-Network"/>
    <n v="344758.779092021"/>
    <n v="311211.26789402601"/>
    <n v="33547.511197995198"/>
    <n v="0.90269280078567427"/>
    <n v="9.730719921432629E-2"/>
  </r>
  <r>
    <n v="2017"/>
    <n v="23013"/>
    <x v="6"/>
    <n v="21"/>
    <x v="1"/>
    <n v="2"/>
    <s v="Rural Restricted Access"/>
    <n v="0"/>
    <n v="0"/>
    <n v="0"/>
    <e v="#DIV/0!"/>
    <e v="#DIV/0!"/>
  </r>
  <r>
    <n v="2017"/>
    <n v="23013"/>
    <x v="6"/>
    <n v="21"/>
    <x v="1"/>
    <n v="3"/>
    <s v="Rural Unrestricted Access"/>
    <n v="3051450.12431353"/>
    <n v="2754522.1205427102"/>
    <n v="296928.00377081899"/>
    <n v="0.90269282089687819"/>
    <n v="9.7307179103121491E-2"/>
  </r>
  <r>
    <n v="2017"/>
    <n v="23013"/>
    <x v="6"/>
    <n v="21"/>
    <x v="1"/>
    <n v="4"/>
    <s v="Urban Restricted Access"/>
    <n v="0"/>
    <n v="0"/>
    <n v="0"/>
    <e v="#DIV/0!"/>
    <e v="#DIV/0!"/>
  </r>
  <r>
    <n v="2017"/>
    <n v="23013"/>
    <x v="6"/>
    <n v="21"/>
    <x v="1"/>
    <n v="5"/>
    <s v="Urban Unrestricted Access"/>
    <n v="967002.01154973998"/>
    <n v="872905.20893027599"/>
    <n v="94096.802619464201"/>
    <n v="0.90269223693892608"/>
    <n v="9.7307763061074165E-2"/>
  </r>
  <r>
    <n v="2017"/>
    <n v="23013"/>
    <x v="6"/>
    <n v="31"/>
    <x v="2"/>
    <n v="1"/>
    <s v="Off-Network"/>
    <n v="722156.09009938501"/>
    <n v="651884.93937977799"/>
    <n v="70271.150719607103"/>
    <n v="0.90269257341589948"/>
    <n v="9.7307426584100687E-2"/>
  </r>
  <r>
    <n v="2017"/>
    <n v="23013"/>
    <x v="6"/>
    <n v="31"/>
    <x v="2"/>
    <n v="2"/>
    <s v="Rural Restricted Access"/>
    <n v="0"/>
    <n v="0"/>
    <n v="0"/>
    <e v="#DIV/0!"/>
    <e v="#DIV/0!"/>
  </r>
  <r>
    <n v="2017"/>
    <n v="23013"/>
    <x v="6"/>
    <n v="31"/>
    <x v="2"/>
    <n v="3"/>
    <s v="Rural Unrestricted Access"/>
    <n v="8227723.7528368803"/>
    <n v="7427093.2877784204"/>
    <n v="800630.46505846002"/>
    <n v="0.90269113437572501"/>
    <n v="9.7308865624275057E-2"/>
  </r>
  <r>
    <n v="2017"/>
    <n v="23013"/>
    <x v="6"/>
    <n v="31"/>
    <x v="2"/>
    <n v="4"/>
    <s v="Urban Restricted Access"/>
    <n v="0"/>
    <n v="0"/>
    <n v="0"/>
    <e v="#DIV/0!"/>
    <e v="#DIV/0!"/>
  </r>
  <r>
    <n v="2017"/>
    <n v="23013"/>
    <x v="6"/>
    <n v="31"/>
    <x v="2"/>
    <n v="5"/>
    <s v="Urban Unrestricted Access"/>
    <n v="2019697.3544326299"/>
    <n v="1823161.8829604799"/>
    <n v="196535.47147215001"/>
    <n v="0.90269063281148854"/>
    <n v="9.7309367188511478E-2"/>
  </r>
  <r>
    <n v="2017"/>
    <n v="23013"/>
    <x v="6"/>
    <n v="32"/>
    <x v="3"/>
    <n v="1"/>
    <s v="Off-Network"/>
    <n v="59442.5793868166"/>
    <n v="53658.346856475298"/>
    <n v="5784.2325303413099"/>
    <n v="0.90269210067919514"/>
    <n v="9.7307899320805025E-2"/>
  </r>
  <r>
    <n v="2017"/>
    <n v="23013"/>
    <x v="6"/>
    <n v="32"/>
    <x v="3"/>
    <n v="2"/>
    <s v="Rural Restricted Access"/>
    <n v="0"/>
    <n v="0"/>
    <n v="0"/>
    <e v="#DIV/0!"/>
    <e v="#DIV/0!"/>
  </r>
  <r>
    <n v="2017"/>
    <n v="23013"/>
    <x v="6"/>
    <n v="32"/>
    <x v="3"/>
    <n v="3"/>
    <s v="Rural Unrestricted Access"/>
    <n v="611706.15776928398"/>
    <n v="552182.54569940805"/>
    <n v="59523.612069876297"/>
    <n v="0.9026924752777683"/>
    <n v="9.7307524722232239E-2"/>
  </r>
  <r>
    <n v="2017"/>
    <n v="23013"/>
    <x v="6"/>
    <n v="32"/>
    <x v="3"/>
    <n v="4"/>
    <s v="Urban Restricted Access"/>
    <n v="0"/>
    <n v="0"/>
    <n v="0"/>
    <e v="#DIV/0!"/>
    <e v="#DIV/0!"/>
  </r>
  <r>
    <n v="2017"/>
    <n v="23013"/>
    <x v="6"/>
    <n v="32"/>
    <x v="3"/>
    <n v="5"/>
    <s v="Urban Unrestricted Access"/>
    <n v="150929.066687107"/>
    <n v="136242.25383799299"/>
    <n v="14686.812849113699"/>
    <n v="0.90269062698465208"/>
    <n v="9.7309373015345826E-2"/>
  </r>
  <r>
    <n v="2017"/>
    <n v="23013"/>
    <x v="6"/>
    <n v="42"/>
    <x v="4"/>
    <n v="1"/>
    <s v="Off-Network"/>
    <n v="2.7719515402861798"/>
    <n v="2.5022186506094402"/>
    <n v="0.26973288967673897"/>
    <n v="0.90269206161919691"/>
    <n v="9.7307938380802789E-2"/>
  </r>
  <r>
    <n v="2017"/>
    <n v="23013"/>
    <x v="6"/>
    <n v="42"/>
    <x v="4"/>
    <n v="2"/>
    <s v="Rural Restricted Access"/>
    <n v="0"/>
    <n v="0"/>
    <n v="0"/>
    <e v="#DIV/0!"/>
    <e v="#DIV/0!"/>
  </r>
  <r>
    <n v="2017"/>
    <n v="23013"/>
    <x v="6"/>
    <n v="42"/>
    <x v="4"/>
    <n v="3"/>
    <s v="Rural Unrestricted Access"/>
    <n v="333.54779720146797"/>
    <n v="301.091590355194"/>
    <n v="32.456206846274299"/>
    <n v="0.90269398533407219"/>
    <n v="9.7306014665928836E-2"/>
  </r>
  <r>
    <n v="2017"/>
    <n v="23013"/>
    <x v="6"/>
    <n v="42"/>
    <x v="4"/>
    <n v="4"/>
    <s v="Urban Restricted Access"/>
    <n v="0"/>
    <n v="0"/>
    <n v="0"/>
    <e v="#DIV/0!"/>
    <e v="#DIV/0!"/>
  </r>
  <r>
    <n v="2017"/>
    <n v="23013"/>
    <x v="6"/>
    <n v="42"/>
    <x v="4"/>
    <n v="5"/>
    <s v="Urban Unrestricted Access"/>
    <n v="44.003188264251001"/>
    <n v="39.721313767737897"/>
    <n v="4.2818744965131703"/>
    <n v="0.90269172154528221"/>
    <n v="9.7308278454719246E-2"/>
  </r>
  <r>
    <n v="2017"/>
    <n v="23013"/>
    <x v="6"/>
    <n v="43"/>
    <x v="5"/>
    <n v="1"/>
    <s v="Off-Network"/>
    <n v="82.490543074571093"/>
    <n v="74.463542075698001"/>
    <n v="8.0270009988731594"/>
    <n v="0.90269186382229638"/>
    <n v="9.7308136177704466E-2"/>
  </r>
  <r>
    <n v="2017"/>
    <n v="23013"/>
    <x v="6"/>
    <n v="43"/>
    <x v="5"/>
    <n v="2"/>
    <s v="Rural Restricted Access"/>
    <n v="0"/>
    <n v="0"/>
    <n v="0"/>
    <e v="#DIV/0!"/>
    <e v="#DIV/0!"/>
  </r>
  <r>
    <n v="2017"/>
    <n v="23013"/>
    <x v="6"/>
    <n v="43"/>
    <x v="5"/>
    <n v="3"/>
    <s v="Rural Unrestricted Access"/>
    <n v="1936.8126726402199"/>
    <n v="1748.3456020046599"/>
    <n v="188.467070635558"/>
    <n v="0.90269215330017127"/>
    <n v="9.7307846699827658E-2"/>
  </r>
  <r>
    <n v="2017"/>
    <n v="23013"/>
    <x v="6"/>
    <n v="43"/>
    <x v="5"/>
    <n v="4"/>
    <s v="Urban Restricted Access"/>
    <n v="0"/>
    <n v="0"/>
    <n v="0"/>
    <e v="#DIV/0!"/>
    <e v="#DIV/0!"/>
  </r>
  <r>
    <n v="2017"/>
    <n v="23013"/>
    <x v="6"/>
    <n v="43"/>
    <x v="5"/>
    <n v="5"/>
    <s v="Urban Unrestricted Access"/>
    <n v="263.29529083599698"/>
    <n v="237.67391849206399"/>
    <n v="25.621372343933299"/>
    <n v="0.90268959136116034"/>
    <n v="9.7310408638840787E-2"/>
  </r>
  <r>
    <n v="2017"/>
    <n v="23013"/>
    <x v="6"/>
    <n v="51"/>
    <x v="6"/>
    <n v="1"/>
    <s v="Off-Network"/>
    <n v="32.2078723190955"/>
    <n v="29.0737833513599"/>
    <n v="3.13408896773565"/>
    <n v="0.90269183457121904"/>
    <n v="9.7308165428782512E-2"/>
  </r>
  <r>
    <n v="2017"/>
    <n v="23013"/>
    <x v="6"/>
    <n v="51"/>
    <x v="6"/>
    <n v="2"/>
    <s v="Rural Restricted Access"/>
    <n v="0"/>
    <n v="0"/>
    <n v="0"/>
    <e v="#DIV/0!"/>
    <e v="#DIV/0!"/>
  </r>
  <r>
    <n v="2017"/>
    <n v="23013"/>
    <x v="6"/>
    <n v="51"/>
    <x v="6"/>
    <n v="3"/>
    <s v="Rural Unrestricted Access"/>
    <n v="1376.82024739091"/>
    <n v="1242.84770285426"/>
    <n v="133.97254453665499"/>
    <n v="0.90269423710863528"/>
    <n v="9.7305762891368344E-2"/>
  </r>
  <r>
    <n v="2017"/>
    <n v="23013"/>
    <x v="6"/>
    <n v="51"/>
    <x v="6"/>
    <n v="4"/>
    <s v="Urban Restricted Access"/>
    <n v="0"/>
    <n v="0"/>
    <n v="0"/>
    <e v="#DIV/0!"/>
    <e v="#DIV/0!"/>
  </r>
  <r>
    <n v="2017"/>
    <n v="23013"/>
    <x v="6"/>
    <n v="51"/>
    <x v="6"/>
    <n v="5"/>
    <s v="Urban Unrestricted Access"/>
    <n v="312.54955727164503"/>
    <n v="282.13602660929303"/>
    <n v="30.413530662352301"/>
    <n v="0.90269213328010312"/>
    <n v="9.7307866719897801E-2"/>
  </r>
  <r>
    <n v="2017"/>
    <n v="23013"/>
    <x v="6"/>
    <n v="52"/>
    <x v="7"/>
    <n v="1"/>
    <s v="Off-Network"/>
    <n v="13272.345097031601"/>
    <n v="11980.891482843899"/>
    <n v="1291.4536141876399"/>
    <n v="0.90269589852086207"/>
    <n v="9.7304101479133279E-2"/>
  </r>
  <r>
    <n v="2017"/>
    <n v="23013"/>
    <x v="6"/>
    <n v="52"/>
    <x v="7"/>
    <n v="2"/>
    <s v="Rural Restricted Access"/>
    <n v="0"/>
    <n v="0"/>
    <n v="0"/>
    <e v="#DIV/0!"/>
    <e v="#DIV/0!"/>
  </r>
  <r>
    <n v="2017"/>
    <n v="23013"/>
    <x v="6"/>
    <n v="52"/>
    <x v="7"/>
    <n v="3"/>
    <s v="Rural Unrestricted Access"/>
    <n v="379320.35033255699"/>
    <n v="342409.42216333502"/>
    <n v="36910.928169222097"/>
    <n v="0.902691937996837"/>
    <n v="9.7308062003163345E-2"/>
  </r>
  <r>
    <n v="2017"/>
    <n v="23013"/>
    <x v="6"/>
    <n v="52"/>
    <x v="7"/>
    <n v="4"/>
    <s v="Urban Restricted Access"/>
    <n v="0"/>
    <n v="0"/>
    <n v="0"/>
    <e v="#DIV/0!"/>
    <e v="#DIV/0!"/>
  </r>
  <r>
    <n v="2017"/>
    <n v="23013"/>
    <x v="6"/>
    <n v="52"/>
    <x v="7"/>
    <n v="5"/>
    <s v="Urban Unrestricted Access"/>
    <n v="84276.101956778497"/>
    <n v="76075.4494128222"/>
    <n v="8200.6525439563393"/>
    <n v="0.9026930250266908"/>
    <n v="9.7306974973309673E-2"/>
  </r>
  <r>
    <n v="2017"/>
    <n v="23013"/>
    <x v="6"/>
    <n v="53"/>
    <x v="8"/>
    <n v="1"/>
    <s v="Off-Network"/>
    <n v="38.416421649246097"/>
    <n v="34.678160235819803"/>
    <n v="3.7382614134263399"/>
    <n v="0.90269105624782586"/>
    <n v="9.7308943752175359E-2"/>
  </r>
  <r>
    <n v="2017"/>
    <n v="23013"/>
    <x v="6"/>
    <n v="53"/>
    <x v="8"/>
    <n v="2"/>
    <s v="Rural Restricted Access"/>
    <n v="0"/>
    <n v="0"/>
    <n v="0"/>
    <e v="#DIV/0!"/>
    <e v="#DIV/0!"/>
  </r>
  <r>
    <n v="2017"/>
    <n v="23013"/>
    <x v="6"/>
    <n v="53"/>
    <x v="8"/>
    <n v="3"/>
    <s v="Rural Unrestricted Access"/>
    <n v="809.61811154872998"/>
    <n v="730.83608137575004"/>
    <n v="78.782030172979901"/>
    <n v="0.90269235699004224"/>
    <n v="9.7307643009957673E-2"/>
  </r>
  <r>
    <n v="2017"/>
    <n v="23013"/>
    <x v="6"/>
    <n v="53"/>
    <x v="8"/>
    <n v="4"/>
    <s v="Urban Restricted Access"/>
    <n v="0"/>
    <n v="0"/>
    <n v="0"/>
    <e v="#DIV/0!"/>
    <e v="#DIV/0!"/>
  </r>
  <r>
    <n v="2017"/>
    <n v="23013"/>
    <x v="6"/>
    <n v="53"/>
    <x v="8"/>
    <n v="5"/>
    <s v="Urban Unrestricted Access"/>
    <n v="174.47955091431299"/>
    <n v="157.50135231420001"/>
    <n v="16.978198600112901"/>
    <n v="0.90269232978223912"/>
    <n v="9.7307670217760378E-2"/>
  </r>
  <r>
    <n v="2017"/>
    <n v="23013"/>
    <x v="6"/>
    <n v="54"/>
    <x v="9"/>
    <n v="1"/>
    <s v="Off-Network"/>
    <n v="636.57915325170995"/>
    <n v="574.63552961600499"/>
    <n v="61.943623635705201"/>
    <n v="0.90269297491240363"/>
    <n v="9.7307025087596699E-2"/>
  </r>
  <r>
    <n v="2017"/>
    <n v="23013"/>
    <x v="6"/>
    <n v="54"/>
    <x v="9"/>
    <n v="2"/>
    <s v="Rural Restricted Access"/>
    <n v="0"/>
    <n v="0"/>
    <n v="0"/>
    <e v="#DIV/0!"/>
    <e v="#DIV/0!"/>
  </r>
  <r>
    <n v="2017"/>
    <n v="23013"/>
    <x v="6"/>
    <n v="54"/>
    <x v="9"/>
    <n v="3"/>
    <s v="Rural Unrestricted Access"/>
    <n v="12948.970852611001"/>
    <n v="11688.899826629"/>
    <n v="1260.07102598199"/>
    <n v="0.90268948472241539"/>
    <n v="9.7310515277583789E-2"/>
  </r>
  <r>
    <n v="2017"/>
    <n v="23013"/>
    <x v="6"/>
    <n v="54"/>
    <x v="9"/>
    <n v="4"/>
    <s v="Urban Restricted Access"/>
    <n v="0"/>
    <n v="0"/>
    <n v="0"/>
    <e v="#DIV/0!"/>
    <e v="#DIV/0!"/>
  </r>
  <r>
    <n v="2017"/>
    <n v="23013"/>
    <x v="6"/>
    <n v="54"/>
    <x v="9"/>
    <n v="5"/>
    <s v="Urban Unrestricted Access"/>
    <n v="2809.14716933925"/>
    <n v="2535.7916163517698"/>
    <n v="273.35555298748397"/>
    <n v="0.90269091061833651"/>
    <n v="9.7309089381664882E-2"/>
  </r>
  <r>
    <n v="2017"/>
    <n v="23013"/>
    <x v="6"/>
    <n v="61"/>
    <x v="10"/>
    <n v="1"/>
    <s v="Off-Network"/>
    <n v="5.0875186161593096"/>
    <n v="4.5924658279856301"/>
    <n v="0.49505278817367598"/>
    <n v="0.90269268271544789"/>
    <n v="9.7307317284551442E-2"/>
  </r>
  <r>
    <n v="2017"/>
    <n v="23013"/>
    <x v="6"/>
    <n v="61"/>
    <x v="10"/>
    <n v="2"/>
    <s v="Rural Restricted Access"/>
    <n v="0"/>
    <n v="0"/>
    <n v="0"/>
    <e v="#DIV/0!"/>
    <e v="#DIV/0!"/>
  </r>
  <r>
    <n v="2017"/>
    <n v="23013"/>
    <x v="6"/>
    <n v="61"/>
    <x v="10"/>
    <n v="3"/>
    <s v="Rural Unrestricted Access"/>
    <n v="101.694199332371"/>
    <n v="91.798774869427504"/>
    <n v="9.8954244629438595"/>
    <n v="0.90269430775887316"/>
    <n v="9.7305692241130379E-2"/>
  </r>
  <r>
    <n v="2017"/>
    <n v="23013"/>
    <x v="6"/>
    <n v="61"/>
    <x v="10"/>
    <n v="4"/>
    <s v="Urban Restricted Access"/>
    <n v="0"/>
    <n v="0"/>
    <n v="0"/>
    <e v="#DIV/0!"/>
    <e v="#DIV/0!"/>
  </r>
  <r>
    <n v="2017"/>
    <n v="23013"/>
    <x v="6"/>
    <n v="61"/>
    <x v="10"/>
    <n v="5"/>
    <s v="Urban Unrestricted Access"/>
    <n v="20.1537895033395"/>
    <n v="18.192659610010001"/>
    <n v="1.96112989332955"/>
    <n v="0.90269175466953555"/>
    <n v="9.7308245330466961E-2"/>
  </r>
  <r>
    <n v="2017"/>
    <n v="23015"/>
    <x v="7"/>
    <n v="11"/>
    <x v="0"/>
    <n v="1"/>
    <s v="Off-Network"/>
    <n v="4962.8837384910103"/>
    <n v="4479.9619693219702"/>
    <n v="482.92176916903799"/>
    <n v="0.90269331408600051"/>
    <n v="9.7306685913999019E-2"/>
  </r>
  <r>
    <n v="2017"/>
    <n v="23015"/>
    <x v="7"/>
    <n v="11"/>
    <x v="0"/>
    <n v="2"/>
    <s v="Rural Restricted Access"/>
    <n v="0"/>
    <n v="0"/>
    <n v="0"/>
    <e v="#DIV/0!"/>
    <e v="#DIV/0!"/>
  </r>
  <r>
    <n v="2017"/>
    <n v="23015"/>
    <x v="7"/>
    <n v="11"/>
    <x v="0"/>
    <n v="3"/>
    <s v="Rural Unrestricted Access"/>
    <n v="201875.27035360399"/>
    <n v="182231.14218258701"/>
    <n v="19644.128171017099"/>
    <n v="0.90269175547550529"/>
    <n v="9.7308244524495324E-2"/>
  </r>
  <r>
    <n v="2017"/>
    <n v="23015"/>
    <x v="7"/>
    <n v="11"/>
    <x v="0"/>
    <n v="4"/>
    <s v="Urban Restricted Access"/>
    <n v="0"/>
    <n v="0"/>
    <n v="0"/>
    <e v="#DIV/0!"/>
    <e v="#DIV/0!"/>
  </r>
  <r>
    <n v="2017"/>
    <n v="23015"/>
    <x v="7"/>
    <n v="11"/>
    <x v="0"/>
    <n v="5"/>
    <s v="Urban Unrestricted Access"/>
    <n v="0"/>
    <n v="0"/>
    <n v="0"/>
    <e v="#DIV/0!"/>
    <e v="#DIV/0!"/>
  </r>
  <r>
    <n v="2017"/>
    <n v="23015"/>
    <x v="7"/>
    <n v="21"/>
    <x v="1"/>
    <n v="1"/>
    <s v="Off-Network"/>
    <n v="330438.04018744"/>
    <n v="298284.258648007"/>
    <n v="32153.781539432399"/>
    <n v="0.9026934625287274"/>
    <n v="9.7306537471270743E-2"/>
  </r>
  <r>
    <n v="2017"/>
    <n v="23015"/>
    <x v="7"/>
    <n v="21"/>
    <x v="1"/>
    <n v="2"/>
    <s v="Rural Restricted Access"/>
    <n v="0"/>
    <n v="0"/>
    <n v="0"/>
    <e v="#DIV/0!"/>
    <e v="#DIV/0!"/>
  </r>
  <r>
    <n v="2017"/>
    <n v="23015"/>
    <x v="7"/>
    <n v="21"/>
    <x v="1"/>
    <n v="3"/>
    <s v="Rural Unrestricted Access"/>
    <n v="4115067.9931881898"/>
    <n v="3714636.04410449"/>
    <n v="400431.949083696"/>
    <n v="0.90269129216174593"/>
    <n v="9.7308707838253086E-2"/>
  </r>
  <r>
    <n v="2017"/>
    <n v="23015"/>
    <x v="7"/>
    <n v="21"/>
    <x v="1"/>
    <n v="4"/>
    <s v="Urban Restricted Access"/>
    <n v="0"/>
    <n v="0"/>
    <n v="0"/>
    <e v="#DIV/0!"/>
    <e v="#DIV/0!"/>
  </r>
  <r>
    <n v="2017"/>
    <n v="23015"/>
    <x v="7"/>
    <n v="21"/>
    <x v="1"/>
    <n v="5"/>
    <s v="Urban Unrestricted Access"/>
    <n v="0"/>
    <n v="0"/>
    <n v="0"/>
    <e v="#DIV/0!"/>
    <e v="#DIV/0!"/>
  </r>
  <r>
    <n v="2017"/>
    <n v="23015"/>
    <x v="7"/>
    <n v="31"/>
    <x v="2"/>
    <n v="1"/>
    <s v="Off-Network"/>
    <n v="694055.25624085695"/>
    <n v="626518.51860491501"/>
    <n v="67536.737635942598"/>
    <n v="0.90269256369912887"/>
    <n v="9.7307436300872019E-2"/>
  </r>
  <r>
    <n v="2017"/>
    <n v="23015"/>
    <x v="7"/>
    <n v="31"/>
    <x v="2"/>
    <n v="2"/>
    <s v="Rural Restricted Access"/>
    <n v="0"/>
    <n v="0"/>
    <n v="0"/>
    <e v="#DIV/0!"/>
    <e v="#DIV/0!"/>
  </r>
  <r>
    <n v="2017"/>
    <n v="23015"/>
    <x v="7"/>
    <n v="31"/>
    <x v="2"/>
    <n v="3"/>
    <s v="Rural Unrestricted Access"/>
    <n v="10711750.760473499"/>
    <n v="9669419.1152819693"/>
    <n v="1042331.64519152"/>
    <n v="0.90269269062553736"/>
    <n v="9.7307309374461678E-2"/>
  </r>
  <r>
    <n v="2017"/>
    <n v="23015"/>
    <x v="7"/>
    <n v="31"/>
    <x v="2"/>
    <n v="4"/>
    <s v="Urban Restricted Access"/>
    <n v="0"/>
    <n v="0"/>
    <n v="0"/>
    <e v="#DIV/0!"/>
    <e v="#DIV/0!"/>
  </r>
  <r>
    <n v="2017"/>
    <n v="23015"/>
    <x v="7"/>
    <n v="31"/>
    <x v="2"/>
    <n v="5"/>
    <s v="Urban Unrestricted Access"/>
    <n v="0"/>
    <n v="0"/>
    <n v="0"/>
    <e v="#DIV/0!"/>
    <e v="#DIV/0!"/>
  </r>
  <r>
    <n v="2017"/>
    <n v="23015"/>
    <x v="7"/>
    <n v="32"/>
    <x v="3"/>
    <n v="1"/>
    <s v="Off-Network"/>
    <n v="65007.500949838002"/>
    <n v="58681.818287849703"/>
    <n v="6325.6826619883404"/>
    <n v="0.90269303434892212"/>
    <n v="9.730696565107852E-2"/>
  </r>
  <r>
    <n v="2017"/>
    <n v="23015"/>
    <x v="7"/>
    <n v="32"/>
    <x v="3"/>
    <n v="2"/>
    <s v="Rural Restricted Access"/>
    <n v="0"/>
    <n v="0"/>
    <n v="0"/>
    <e v="#DIV/0!"/>
    <e v="#DIV/0!"/>
  </r>
  <r>
    <n v="2017"/>
    <n v="23015"/>
    <x v="7"/>
    <n v="32"/>
    <x v="3"/>
    <n v="3"/>
    <s v="Rural Unrestricted Access"/>
    <n v="906460.01033819199"/>
    <n v="818257.00630941696"/>
    <n v="88203.004028774696"/>
    <n v="0.9026950962835445"/>
    <n v="9.7304903716455129E-2"/>
  </r>
  <r>
    <n v="2017"/>
    <n v="23015"/>
    <x v="7"/>
    <n v="32"/>
    <x v="3"/>
    <n v="4"/>
    <s v="Urban Restricted Access"/>
    <n v="0"/>
    <n v="0"/>
    <n v="0"/>
    <e v="#DIV/0!"/>
    <e v="#DIV/0!"/>
  </r>
  <r>
    <n v="2017"/>
    <n v="23015"/>
    <x v="7"/>
    <n v="32"/>
    <x v="3"/>
    <n v="5"/>
    <s v="Urban Unrestricted Access"/>
    <n v="0"/>
    <n v="0"/>
    <n v="0"/>
    <e v="#DIV/0!"/>
    <e v="#DIV/0!"/>
  </r>
  <r>
    <n v="2017"/>
    <n v="23015"/>
    <x v="7"/>
    <n v="42"/>
    <x v="4"/>
    <n v="1"/>
    <s v="Off-Network"/>
    <n v="2.9240825065515299"/>
    <n v="2.63954787477376"/>
    <n v="0.284534631777772"/>
    <n v="0.90269268013462067"/>
    <n v="9.7307319865380063E-2"/>
  </r>
  <r>
    <n v="2017"/>
    <n v="23015"/>
    <x v="7"/>
    <n v="42"/>
    <x v="4"/>
    <n v="2"/>
    <s v="Rural Restricted Access"/>
    <n v="0"/>
    <n v="0"/>
    <n v="0"/>
    <e v="#DIV/0!"/>
    <e v="#DIV/0!"/>
  </r>
  <r>
    <n v="2017"/>
    <n v="23015"/>
    <x v="7"/>
    <n v="42"/>
    <x v="4"/>
    <n v="3"/>
    <s v="Rural Unrestricted Access"/>
    <n v="350.12304668334798"/>
    <n v="316.05403658337099"/>
    <n v="34.069010099977"/>
    <n v="0.90269418016692549"/>
    <n v="9.7305819833074528E-2"/>
  </r>
  <r>
    <n v="2017"/>
    <n v="23015"/>
    <x v="7"/>
    <n v="42"/>
    <x v="4"/>
    <n v="4"/>
    <s v="Urban Restricted Access"/>
    <n v="0"/>
    <n v="0"/>
    <n v="0"/>
    <e v="#DIV/0!"/>
    <e v="#DIV/0!"/>
  </r>
  <r>
    <n v="2017"/>
    <n v="23015"/>
    <x v="7"/>
    <n v="42"/>
    <x v="4"/>
    <n v="5"/>
    <s v="Urban Unrestricted Access"/>
    <n v="0"/>
    <n v="0"/>
    <n v="0"/>
    <e v="#DIV/0!"/>
    <e v="#DIV/0!"/>
  </r>
  <r>
    <n v="2017"/>
    <n v="23015"/>
    <x v="7"/>
    <n v="43"/>
    <x v="5"/>
    <n v="1"/>
    <s v="Off-Network"/>
    <n v="55.275066400101899"/>
    <n v="49.8963117784688"/>
    <n v="5.3787546216331501"/>
    <n v="0.90269112328695122"/>
    <n v="9.7308876713049677E-2"/>
  </r>
  <r>
    <n v="2017"/>
    <n v="23015"/>
    <x v="7"/>
    <n v="43"/>
    <x v="5"/>
    <n v="2"/>
    <s v="Rural Restricted Access"/>
    <n v="0"/>
    <n v="0"/>
    <n v="0"/>
    <e v="#DIV/0!"/>
    <e v="#DIV/0!"/>
  </r>
  <r>
    <n v="2017"/>
    <n v="23015"/>
    <x v="7"/>
    <n v="43"/>
    <x v="5"/>
    <n v="3"/>
    <s v="Rural Unrestricted Access"/>
    <n v="1873.77409405913"/>
    <n v="1691.44570228456"/>
    <n v="182.32839177456401"/>
    <n v="0.90269457115847163"/>
    <n v="9.7305428841525196E-2"/>
  </r>
  <r>
    <n v="2017"/>
    <n v="23015"/>
    <x v="7"/>
    <n v="43"/>
    <x v="5"/>
    <n v="4"/>
    <s v="Urban Restricted Access"/>
    <n v="0"/>
    <n v="0"/>
    <n v="0"/>
    <e v="#DIV/0!"/>
    <e v="#DIV/0!"/>
  </r>
  <r>
    <n v="2017"/>
    <n v="23015"/>
    <x v="7"/>
    <n v="43"/>
    <x v="5"/>
    <n v="5"/>
    <s v="Urban Unrestricted Access"/>
    <n v="0"/>
    <n v="0"/>
    <n v="0"/>
    <e v="#DIV/0!"/>
    <e v="#DIV/0!"/>
  </r>
  <r>
    <n v="2017"/>
    <n v="23015"/>
    <x v="7"/>
    <n v="51"/>
    <x v="6"/>
    <n v="1"/>
    <s v="Off-Network"/>
    <n v="27.9000955430038"/>
    <n v="25.185151058744701"/>
    <n v="2.7149444842590702"/>
    <n v="0.90269049508900712"/>
    <n v="9.7309504910991856E-2"/>
  </r>
  <r>
    <n v="2017"/>
    <n v="23015"/>
    <x v="7"/>
    <n v="51"/>
    <x v="6"/>
    <n v="2"/>
    <s v="Rural Restricted Access"/>
    <n v="0"/>
    <n v="0"/>
    <n v="0"/>
    <e v="#DIV/0!"/>
    <e v="#DIV/0!"/>
  </r>
  <r>
    <n v="2017"/>
    <n v="23015"/>
    <x v="7"/>
    <n v="51"/>
    <x v="6"/>
    <n v="3"/>
    <s v="Rural Unrestricted Access"/>
    <n v="2037.81440912786"/>
    <n v="1839.51503563448"/>
    <n v="198.29937349338101"/>
    <n v="0.90269017011306352"/>
    <n v="9.7309829886936955E-2"/>
  </r>
  <r>
    <n v="2017"/>
    <n v="23015"/>
    <x v="7"/>
    <n v="51"/>
    <x v="6"/>
    <n v="4"/>
    <s v="Urban Restricted Access"/>
    <n v="0"/>
    <n v="0"/>
    <n v="0"/>
    <e v="#DIV/0!"/>
    <e v="#DIV/0!"/>
  </r>
  <r>
    <n v="2017"/>
    <n v="23015"/>
    <x v="7"/>
    <n v="51"/>
    <x v="6"/>
    <n v="5"/>
    <s v="Urban Unrestricted Access"/>
    <n v="0"/>
    <n v="0"/>
    <n v="0"/>
    <e v="#DIV/0!"/>
    <e v="#DIV/0!"/>
  </r>
  <r>
    <n v="2017"/>
    <n v="23015"/>
    <x v="7"/>
    <n v="52"/>
    <x v="7"/>
    <n v="1"/>
    <s v="Off-Network"/>
    <n v="11568.768417634999"/>
    <n v="10443.0147625798"/>
    <n v="1125.75365505526"/>
    <n v="0.90269027657782974"/>
    <n v="9.7309723422175434E-2"/>
  </r>
  <r>
    <n v="2017"/>
    <n v="23015"/>
    <x v="7"/>
    <n v="52"/>
    <x v="7"/>
    <n v="2"/>
    <s v="Rural Restricted Access"/>
    <n v="0"/>
    <n v="0"/>
    <n v="0"/>
    <e v="#DIV/0!"/>
    <e v="#DIV/0!"/>
  </r>
  <r>
    <n v="2017"/>
    <n v="23015"/>
    <x v="7"/>
    <n v="52"/>
    <x v="7"/>
    <n v="3"/>
    <s v="Rural Unrestricted Access"/>
    <n v="545519.86745063495"/>
    <n v="492436.43604882201"/>
    <n v="53083.431401813097"/>
    <n v="0.90269202907331958"/>
    <n v="9.7307970926680698E-2"/>
  </r>
  <r>
    <n v="2017"/>
    <n v="23015"/>
    <x v="7"/>
    <n v="52"/>
    <x v="7"/>
    <n v="4"/>
    <s v="Urban Restricted Access"/>
    <n v="0"/>
    <n v="0"/>
    <n v="0"/>
    <e v="#DIV/0!"/>
    <e v="#DIV/0!"/>
  </r>
  <r>
    <n v="2017"/>
    <n v="23015"/>
    <x v="7"/>
    <n v="52"/>
    <x v="7"/>
    <n v="5"/>
    <s v="Urban Unrestricted Access"/>
    <n v="0"/>
    <n v="0"/>
    <n v="0"/>
    <e v="#DIV/0!"/>
    <e v="#DIV/0!"/>
  </r>
  <r>
    <n v="2017"/>
    <n v="23015"/>
    <x v="7"/>
    <n v="53"/>
    <x v="8"/>
    <n v="1"/>
    <s v="Off-Network"/>
    <n v="2.8652526850900499"/>
    <n v="2.58643860182505"/>
    <n v="0.27881408326499901"/>
    <n v="0.90269127581107655"/>
    <n v="9.7308724188923099E-2"/>
  </r>
  <r>
    <n v="2017"/>
    <n v="23015"/>
    <x v="7"/>
    <n v="53"/>
    <x v="8"/>
    <n v="2"/>
    <s v="Rural Restricted Access"/>
    <n v="0"/>
    <n v="0"/>
    <n v="0"/>
    <e v="#DIV/0!"/>
    <e v="#DIV/0!"/>
  </r>
  <r>
    <n v="2017"/>
    <n v="23015"/>
    <x v="7"/>
    <n v="53"/>
    <x v="8"/>
    <n v="3"/>
    <s v="Rural Unrestricted Access"/>
    <n v="124.919116375576"/>
    <n v="112.76385678195599"/>
    <n v="12.1552595936194"/>
    <n v="0.90269496017667494"/>
    <n v="9.7305039823320255E-2"/>
  </r>
  <r>
    <n v="2017"/>
    <n v="23015"/>
    <x v="7"/>
    <n v="53"/>
    <x v="8"/>
    <n v="4"/>
    <s v="Urban Restricted Access"/>
    <n v="0"/>
    <n v="0"/>
    <n v="0"/>
    <e v="#DIV/0!"/>
    <e v="#DIV/0!"/>
  </r>
  <r>
    <n v="2017"/>
    <n v="23015"/>
    <x v="7"/>
    <n v="53"/>
    <x v="8"/>
    <n v="5"/>
    <s v="Urban Unrestricted Access"/>
    <n v="0"/>
    <n v="0"/>
    <n v="0"/>
    <e v="#DIV/0!"/>
    <e v="#DIV/0!"/>
  </r>
  <r>
    <n v="2017"/>
    <n v="23015"/>
    <x v="7"/>
    <n v="54"/>
    <x v="9"/>
    <n v="1"/>
    <s v="Off-Network"/>
    <n v="647.433360741142"/>
    <n v="584.43284188667201"/>
    <n v="63.000518854470101"/>
    <n v="0.90269188664861066"/>
    <n v="9.7308113351389516E-2"/>
  </r>
  <r>
    <n v="2017"/>
    <n v="23015"/>
    <x v="7"/>
    <n v="54"/>
    <x v="9"/>
    <n v="2"/>
    <s v="Rural Restricted Access"/>
    <n v="0"/>
    <n v="0"/>
    <n v="0"/>
    <e v="#DIV/0!"/>
    <e v="#DIV/0!"/>
  </r>
  <r>
    <n v="2017"/>
    <n v="23015"/>
    <x v="7"/>
    <n v="54"/>
    <x v="9"/>
    <n v="3"/>
    <s v="Rural Unrestricted Access"/>
    <n v="22637.040547739602"/>
    <n v="20434.232171937099"/>
    <n v="2202.8083758025"/>
    <n v="0.90269009011328283"/>
    <n v="9.7309909886717019E-2"/>
  </r>
  <r>
    <n v="2017"/>
    <n v="23015"/>
    <x v="7"/>
    <n v="54"/>
    <x v="9"/>
    <n v="4"/>
    <s v="Urban Restricted Access"/>
    <n v="0"/>
    <n v="0"/>
    <n v="0"/>
    <e v="#DIV/0!"/>
    <e v="#DIV/0!"/>
  </r>
  <r>
    <n v="2017"/>
    <n v="23015"/>
    <x v="7"/>
    <n v="54"/>
    <x v="9"/>
    <n v="5"/>
    <s v="Urban Unrestricted Access"/>
    <n v="0"/>
    <n v="0"/>
    <n v="0"/>
    <e v="#DIV/0!"/>
    <e v="#DIV/0!"/>
  </r>
  <r>
    <n v="2017"/>
    <n v="23015"/>
    <x v="7"/>
    <n v="61"/>
    <x v="10"/>
    <n v="1"/>
    <s v="Off-Network"/>
    <n v="5.3656930020548304"/>
    <n v="4.8435705527005997"/>
    <n v="0.52212244935423702"/>
    <n v="0.90269244827196038"/>
    <n v="9.7307551728040814E-2"/>
  </r>
  <r>
    <n v="2017"/>
    <n v="23015"/>
    <x v="7"/>
    <n v="61"/>
    <x v="10"/>
    <n v="2"/>
    <s v="Rural Restricted Access"/>
    <n v="0"/>
    <n v="0"/>
    <n v="0"/>
    <e v="#DIV/0!"/>
    <e v="#DIV/0!"/>
  </r>
  <r>
    <n v="2017"/>
    <n v="23015"/>
    <x v="7"/>
    <n v="61"/>
    <x v="10"/>
    <n v="3"/>
    <s v="Rural Unrestricted Access"/>
    <n v="163.21205865762499"/>
    <n v="147.329837144306"/>
    <n v="15.882221513318701"/>
    <n v="0.9026896563651855"/>
    <n v="9.7310343634812738E-2"/>
  </r>
  <r>
    <n v="2017"/>
    <n v="23015"/>
    <x v="7"/>
    <n v="61"/>
    <x v="10"/>
    <n v="4"/>
    <s v="Urban Restricted Access"/>
    <n v="0"/>
    <n v="0"/>
    <n v="0"/>
    <e v="#DIV/0!"/>
    <e v="#DIV/0!"/>
  </r>
  <r>
    <n v="2017"/>
    <n v="23015"/>
    <x v="7"/>
    <n v="61"/>
    <x v="10"/>
    <n v="5"/>
    <s v="Urban Unrestricted Access"/>
    <n v="0"/>
    <n v="0"/>
    <n v="0"/>
    <e v="#DIV/0!"/>
    <e v="#DIV/0!"/>
  </r>
  <r>
    <n v="2017"/>
    <n v="23017"/>
    <x v="8"/>
    <n v="11"/>
    <x v="0"/>
    <n v="1"/>
    <s v="Off-Network"/>
    <n v="7779.4615992578701"/>
    <n v="7022.4519795625001"/>
    <n v="757.00961969537298"/>
    <n v="0.90269125825268093"/>
    <n v="9.730874174731946E-2"/>
  </r>
  <r>
    <n v="2017"/>
    <n v="23017"/>
    <x v="8"/>
    <n v="11"/>
    <x v="0"/>
    <n v="2"/>
    <s v="Rural Restricted Access"/>
    <n v="0"/>
    <n v="0"/>
    <n v="0"/>
    <e v="#DIV/0!"/>
    <e v="#DIV/0!"/>
  </r>
  <r>
    <n v="2017"/>
    <n v="23017"/>
    <x v="8"/>
    <n v="11"/>
    <x v="0"/>
    <n v="3"/>
    <s v="Rural Unrestricted Access"/>
    <n v="336667.67547510302"/>
    <n v="303907.83165522001"/>
    <n v="32759.843819883699"/>
    <n v="0.90269382478239835"/>
    <n v="9.7306175217603652E-2"/>
  </r>
  <r>
    <n v="2017"/>
    <n v="23017"/>
    <x v="8"/>
    <n v="11"/>
    <x v="0"/>
    <n v="4"/>
    <s v="Urban Restricted Access"/>
    <n v="0"/>
    <n v="0"/>
    <n v="0"/>
    <e v="#DIV/0!"/>
    <e v="#DIV/0!"/>
  </r>
  <r>
    <n v="2017"/>
    <n v="23017"/>
    <x v="8"/>
    <n v="11"/>
    <x v="0"/>
    <n v="5"/>
    <s v="Urban Unrestricted Access"/>
    <n v="4072.8623406300098"/>
    <n v="3676.5434849039798"/>
    <n v="396.31885572603801"/>
    <n v="0.90269279377001344"/>
    <n v="9.7307206229988494E-2"/>
  </r>
  <r>
    <n v="2017"/>
    <n v="23017"/>
    <x v="8"/>
    <n v="21"/>
    <x v="1"/>
    <n v="1"/>
    <s v="Off-Network"/>
    <n v="494935.49881506199"/>
    <n v="446774.77275030501"/>
    <n v="48160.726064756898"/>
    <n v="0.90269292426980918"/>
    <n v="9.7307075730190609E-2"/>
  </r>
  <r>
    <n v="2017"/>
    <n v="23017"/>
    <x v="8"/>
    <n v="21"/>
    <x v="1"/>
    <n v="2"/>
    <s v="Rural Restricted Access"/>
    <n v="0"/>
    <n v="0"/>
    <n v="0"/>
    <e v="#DIV/0!"/>
    <e v="#DIV/0!"/>
  </r>
  <r>
    <n v="2017"/>
    <n v="23017"/>
    <x v="8"/>
    <n v="21"/>
    <x v="1"/>
    <n v="3"/>
    <s v="Rural Unrestricted Access"/>
    <n v="5143244.5846748697"/>
    <n v="4642772.6290050698"/>
    <n v="500471.95566979802"/>
    <n v="0.90269333930549656"/>
    <n v="9.7306660694503097E-2"/>
  </r>
  <r>
    <n v="2017"/>
    <n v="23017"/>
    <x v="8"/>
    <n v="21"/>
    <x v="1"/>
    <n v="4"/>
    <s v="Urban Restricted Access"/>
    <n v="0"/>
    <n v="0"/>
    <n v="0"/>
    <e v="#DIV/0!"/>
    <e v="#DIV/0!"/>
  </r>
  <r>
    <n v="2017"/>
    <n v="23017"/>
    <x v="8"/>
    <n v="21"/>
    <x v="1"/>
    <n v="5"/>
    <s v="Urban Unrestricted Access"/>
    <n v="171755.24520362401"/>
    <n v="155041.494727724"/>
    <n v="16713.750475899498"/>
    <n v="0.90268855861673936"/>
    <n v="9.7311441383257619E-2"/>
  </r>
  <r>
    <n v="2017"/>
    <n v="23017"/>
    <x v="8"/>
    <n v="31"/>
    <x v="2"/>
    <n v="1"/>
    <s v="Off-Network"/>
    <n v="1113338.5566904999"/>
    <n v="1005002.0722093"/>
    <n v="108336.484481197"/>
    <n v="0.90269223693892364"/>
    <n v="9.7307763061073763E-2"/>
  </r>
  <r>
    <n v="2017"/>
    <n v="23017"/>
    <x v="8"/>
    <n v="31"/>
    <x v="2"/>
    <n v="2"/>
    <s v="Rural Restricted Access"/>
    <n v="0"/>
    <n v="0"/>
    <n v="0"/>
    <e v="#DIV/0!"/>
    <e v="#DIV/0!"/>
  </r>
  <r>
    <n v="2017"/>
    <n v="23017"/>
    <x v="8"/>
    <n v="31"/>
    <x v="2"/>
    <n v="3"/>
    <s v="Rural Unrestricted Access"/>
    <n v="14016088.990432899"/>
    <n v="12652188.8050934"/>
    <n v="1363900.1853395"/>
    <n v="0.90269038772010723"/>
    <n v="9.7309612279892835E-2"/>
  </r>
  <r>
    <n v="2017"/>
    <n v="23017"/>
    <x v="8"/>
    <n v="31"/>
    <x v="2"/>
    <n v="4"/>
    <s v="Urban Restricted Access"/>
    <n v="0"/>
    <n v="0"/>
    <n v="0"/>
    <e v="#DIV/0!"/>
    <e v="#DIV/0!"/>
  </r>
  <r>
    <n v="2017"/>
    <n v="23017"/>
    <x v="8"/>
    <n v="31"/>
    <x v="2"/>
    <n v="5"/>
    <s v="Urban Unrestricted Access"/>
    <n v="471033.30081653799"/>
    <n v="425198.16878384497"/>
    <n v="45835.1320326926"/>
    <n v="0.90269237450252959"/>
    <n v="9.730762549746956E-2"/>
  </r>
  <r>
    <n v="2017"/>
    <n v="23017"/>
    <x v="8"/>
    <n v="32"/>
    <x v="3"/>
    <n v="1"/>
    <s v="Off-Network"/>
    <n v="87230.919355001097"/>
    <n v="78742.900512440901"/>
    <n v="8488.0188425602391"/>
    <n v="0.90269483681563922"/>
    <n v="9.7305163184361262E-2"/>
  </r>
  <r>
    <n v="2017"/>
    <n v="23017"/>
    <x v="8"/>
    <n v="32"/>
    <x v="3"/>
    <n v="2"/>
    <s v="Rural Restricted Access"/>
    <n v="0"/>
    <n v="0"/>
    <n v="0"/>
    <e v="#DIV/0!"/>
    <e v="#DIV/0!"/>
  </r>
  <r>
    <n v="2017"/>
    <n v="23017"/>
    <x v="8"/>
    <n v="32"/>
    <x v="3"/>
    <n v="3"/>
    <s v="Rural Unrestricted Access"/>
    <n v="999693.68007801601"/>
    <n v="902412.160486195"/>
    <n v="97281.519591820499"/>
    <n v="0.90268867200978087"/>
    <n v="9.7311327990218618E-2"/>
  </r>
  <r>
    <n v="2017"/>
    <n v="23017"/>
    <x v="8"/>
    <n v="32"/>
    <x v="3"/>
    <n v="4"/>
    <s v="Urban Restricted Access"/>
    <n v="0"/>
    <n v="0"/>
    <n v="0"/>
    <e v="#DIV/0!"/>
    <e v="#DIV/0!"/>
  </r>
  <r>
    <n v="2017"/>
    <n v="23017"/>
    <x v="8"/>
    <n v="32"/>
    <x v="3"/>
    <n v="5"/>
    <s v="Urban Unrestricted Access"/>
    <n v="33757.6058524767"/>
    <n v="30472.670423339801"/>
    <n v="3284.93542913688"/>
    <n v="0.90269050940720397"/>
    <n v="9.7309490592795506E-2"/>
  </r>
  <r>
    <n v="2017"/>
    <n v="23017"/>
    <x v="8"/>
    <n v="42"/>
    <x v="4"/>
    <n v="1"/>
    <s v="Off-Network"/>
    <n v="4.7405787056221396"/>
    <n v="4.27928554007425"/>
    <n v="0.46129316554788802"/>
    <n v="0.90269264699670226"/>
    <n v="9.7307353003297362E-2"/>
  </r>
  <r>
    <n v="2017"/>
    <n v="23017"/>
    <x v="8"/>
    <n v="42"/>
    <x v="4"/>
    <n v="2"/>
    <s v="Rural Restricted Access"/>
    <n v="0"/>
    <n v="0"/>
    <n v="0"/>
    <e v="#DIV/0!"/>
    <e v="#DIV/0!"/>
  </r>
  <r>
    <n v="2017"/>
    <n v="23017"/>
    <x v="8"/>
    <n v="42"/>
    <x v="4"/>
    <n v="3"/>
    <s v="Rural Unrestricted Access"/>
    <n v="517.75809578891699"/>
    <n v="467.37618128241598"/>
    <n v="50.381914506500301"/>
    <n v="0.90269217436429805"/>
    <n v="9.730782563570059E-2"/>
  </r>
  <r>
    <n v="2017"/>
    <n v="23017"/>
    <x v="8"/>
    <n v="42"/>
    <x v="4"/>
    <n v="4"/>
    <s v="Urban Restricted Access"/>
    <n v="0"/>
    <n v="0"/>
    <n v="0"/>
    <e v="#DIV/0!"/>
    <e v="#DIV/0!"/>
  </r>
  <r>
    <n v="2017"/>
    <n v="23017"/>
    <x v="8"/>
    <n v="42"/>
    <x v="4"/>
    <n v="5"/>
    <s v="Urban Unrestricted Access"/>
    <n v="11.030148718921"/>
    <n v="9.9567939824804395"/>
    <n v="1.07335473644053"/>
    <n v="0.90268900594247303"/>
    <n v="9.7310994057524247E-2"/>
  </r>
  <r>
    <n v="2017"/>
    <n v="23017"/>
    <x v="8"/>
    <n v="43"/>
    <x v="5"/>
    <n v="1"/>
    <s v="Off-Network"/>
    <n v="246.85667835880199"/>
    <n v="222.835396600644"/>
    <n v="24.021281758158299"/>
    <n v="0.90269138385130721"/>
    <n v="9.7308616148694072E-2"/>
  </r>
  <r>
    <n v="2017"/>
    <n v="23017"/>
    <x v="8"/>
    <n v="43"/>
    <x v="5"/>
    <n v="2"/>
    <s v="Rural Restricted Access"/>
    <n v="0"/>
    <n v="0"/>
    <n v="0"/>
    <e v="#DIV/0!"/>
    <e v="#DIV/0!"/>
  </r>
  <r>
    <n v="2017"/>
    <n v="23017"/>
    <x v="8"/>
    <n v="43"/>
    <x v="5"/>
    <n v="3"/>
    <s v="Rural Unrestricted Access"/>
    <n v="6147.0458092764302"/>
    <n v="5548.8944199641201"/>
    <n v="598.15138931231104"/>
    <n v="0.9026928694089692"/>
    <n v="9.7307130591030938E-2"/>
  </r>
  <r>
    <n v="2017"/>
    <n v="23017"/>
    <x v="8"/>
    <n v="43"/>
    <x v="5"/>
    <n v="4"/>
    <s v="Urban Restricted Access"/>
    <n v="0"/>
    <n v="0"/>
    <n v="0"/>
    <e v="#DIV/0!"/>
    <e v="#DIV/0!"/>
  </r>
  <r>
    <n v="2017"/>
    <n v="23017"/>
    <x v="8"/>
    <n v="43"/>
    <x v="5"/>
    <n v="5"/>
    <s v="Urban Unrestricted Access"/>
    <n v="134.90964304527199"/>
    <n v="121.78198466072701"/>
    <n v="13.1276583845452"/>
    <n v="0.90269295738822986"/>
    <n v="9.7307042611771755E-2"/>
  </r>
  <r>
    <n v="2017"/>
    <n v="23017"/>
    <x v="8"/>
    <n v="51"/>
    <x v="6"/>
    <n v="1"/>
    <s v="Off-Network"/>
    <n v="59.662463751762999"/>
    <n v="53.856868784182097"/>
    <n v="5.8055949675809497"/>
    <n v="0.90269267136308384"/>
    <n v="9.730732863691699E-2"/>
  </r>
  <r>
    <n v="2017"/>
    <n v="23017"/>
    <x v="8"/>
    <n v="51"/>
    <x v="6"/>
    <n v="2"/>
    <s v="Rural Restricted Access"/>
    <n v="0"/>
    <n v="0"/>
    <n v="0"/>
    <e v="#DIV/0!"/>
    <e v="#DIV/0!"/>
  </r>
  <r>
    <n v="2017"/>
    <n v="23017"/>
    <x v="8"/>
    <n v="51"/>
    <x v="6"/>
    <n v="3"/>
    <s v="Rural Unrestricted Access"/>
    <n v="3131.7370161403201"/>
    <n v="2826.9976084708901"/>
    <n v="304.73940766943099"/>
    <n v="0.90269316800904209"/>
    <n v="9.7306831990958242E-2"/>
  </r>
  <r>
    <n v="2017"/>
    <n v="23017"/>
    <x v="8"/>
    <n v="51"/>
    <x v="6"/>
    <n v="4"/>
    <s v="Urban Restricted Access"/>
    <n v="0"/>
    <n v="0"/>
    <n v="0"/>
    <e v="#DIV/0!"/>
    <e v="#DIV/0!"/>
  </r>
  <r>
    <n v="2017"/>
    <n v="23017"/>
    <x v="8"/>
    <n v="51"/>
    <x v="6"/>
    <n v="5"/>
    <s v="Urban Unrestricted Access"/>
    <n v="83.167486654570993"/>
    <n v="75.074578151838097"/>
    <n v="8.0929085027328505"/>
    <n v="0.90269143834601984"/>
    <n v="9.7308561653979636E-2"/>
  </r>
  <r>
    <n v="2017"/>
    <n v="23017"/>
    <x v="8"/>
    <n v="52"/>
    <x v="7"/>
    <n v="1"/>
    <s v="Off-Network"/>
    <n v="21278.430133256999"/>
    <n v="19207.8672158345"/>
    <n v="2070.56291742248"/>
    <n v="0.90269193241909673"/>
    <n v="9.7308067580902297E-2"/>
  </r>
  <r>
    <n v="2017"/>
    <n v="23017"/>
    <x v="8"/>
    <n v="52"/>
    <x v="7"/>
    <n v="2"/>
    <s v="Rural Restricted Access"/>
    <n v="0"/>
    <n v="0"/>
    <n v="0"/>
    <e v="#DIV/0!"/>
    <e v="#DIV/0!"/>
  </r>
  <r>
    <n v="2017"/>
    <n v="23017"/>
    <x v="8"/>
    <n v="52"/>
    <x v="7"/>
    <n v="3"/>
    <s v="Rural Unrestricted Access"/>
    <n v="718391.82496415102"/>
    <n v="648486.33469329402"/>
    <n v="69905.490270857204"/>
    <n v="0.90269169575482655"/>
    <n v="9.7308304245173741E-2"/>
  </r>
  <r>
    <n v="2017"/>
    <n v="23017"/>
    <x v="8"/>
    <n v="52"/>
    <x v="7"/>
    <n v="4"/>
    <s v="Urban Restricted Access"/>
    <n v="0"/>
    <n v="0"/>
    <n v="0"/>
    <e v="#DIV/0!"/>
    <e v="#DIV/0!"/>
  </r>
  <r>
    <n v="2017"/>
    <n v="23017"/>
    <x v="8"/>
    <n v="52"/>
    <x v="7"/>
    <n v="5"/>
    <s v="Urban Unrestricted Access"/>
    <n v="18672.2901284707"/>
    <n v="16855.329724915799"/>
    <n v="1816.96040355483"/>
    <n v="0.90269215018330939"/>
    <n v="9.7307849816686776E-2"/>
  </r>
  <r>
    <n v="2017"/>
    <n v="23017"/>
    <x v="8"/>
    <n v="53"/>
    <x v="8"/>
    <n v="1"/>
    <s v="Off-Network"/>
    <n v="519.93754035746804"/>
    <n v="469.34358137380599"/>
    <n v="50.593958983662297"/>
    <n v="0.90269223693892608"/>
    <n v="9.7307763061074373E-2"/>
  </r>
  <r>
    <n v="2017"/>
    <n v="23017"/>
    <x v="8"/>
    <n v="53"/>
    <x v="8"/>
    <n v="2"/>
    <s v="Rural Restricted Access"/>
    <n v="0"/>
    <n v="0"/>
    <n v="0"/>
    <e v="#DIV/0!"/>
    <e v="#DIV/0!"/>
  </r>
  <r>
    <n v="2017"/>
    <n v="23017"/>
    <x v="8"/>
    <n v="53"/>
    <x v="8"/>
    <n v="3"/>
    <s v="Rural Unrestricted Access"/>
    <n v="13393.7158684769"/>
    <n v="12090.398478461901"/>
    <n v="1303.31739001501"/>
    <n v="0.90269187409877394"/>
    <n v="9.7308125901226838E-2"/>
  </r>
  <r>
    <n v="2017"/>
    <n v="23017"/>
    <x v="8"/>
    <n v="53"/>
    <x v="8"/>
    <n v="4"/>
    <s v="Urban Restricted Access"/>
    <n v="0"/>
    <n v="0"/>
    <n v="0"/>
    <e v="#DIV/0!"/>
    <e v="#DIV/0!"/>
  </r>
  <r>
    <n v="2017"/>
    <n v="23017"/>
    <x v="8"/>
    <n v="53"/>
    <x v="8"/>
    <n v="5"/>
    <s v="Urban Unrestricted Access"/>
    <n v="337.69667020174097"/>
    <n v="304.83685919940399"/>
    <n v="32.859811002337402"/>
    <n v="0.90269429964261583"/>
    <n v="9.7305700357385394E-2"/>
  </r>
  <r>
    <n v="2017"/>
    <n v="23017"/>
    <x v="8"/>
    <n v="54"/>
    <x v="9"/>
    <n v="1"/>
    <s v="Off-Network"/>
    <n v="1241.82794739219"/>
    <n v="1120.98877170992"/>
    <n v="120.83917568226499"/>
    <n v="0.90269249783270744"/>
    <n v="9.730750216728852E-2"/>
  </r>
  <r>
    <n v="2017"/>
    <n v="23017"/>
    <x v="8"/>
    <n v="54"/>
    <x v="9"/>
    <n v="2"/>
    <s v="Rural Restricted Access"/>
    <n v="0"/>
    <n v="0"/>
    <n v="0"/>
    <e v="#DIV/0!"/>
    <e v="#DIV/0!"/>
  </r>
  <r>
    <n v="2017"/>
    <n v="23017"/>
    <x v="8"/>
    <n v="54"/>
    <x v="9"/>
    <n v="3"/>
    <s v="Rural Unrestricted Access"/>
    <n v="35095.130309446198"/>
    <n v="31680.0822455854"/>
    <n v="3415.0480638607601"/>
    <n v="0.90269168304123359"/>
    <n v="9.7308316958765254E-2"/>
  </r>
  <r>
    <n v="2017"/>
    <n v="23017"/>
    <x v="8"/>
    <n v="54"/>
    <x v="9"/>
    <n v="4"/>
    <s v="Urban Restricted Access"/>
    <n v="0"/>
    <n v="0"/>
    <n v="0"/>
    <e v="#DIV/0!"/>
    <e v="#DIV/0!"/>
  </r>
  <r>
    <n v="2017"/>
    <n v="23017"/>
    <x v="8"/>
    <n v="54"/>
    <x v="9"/>
    <n v="5"/>
    <s v="Urban Unrestricted Access"/>
    <n v="890.72145165043105"/>
    <n v="804.04944558357602"/>
    <n v="86.672006066854195"/>
    <n v="0.90269460120640499"/>
    <n v="9.7305398793594053E-2"/>
  </r>
  <r>
    <n v="2017"/>
    <n v="23017"/>
    <x v="8"/>
    <n v="61"/>
    <x v="10"/>
    <n v="1"/>
    <s v="Off-Network"/>
    <n v="9.8818918165888103"/>
    <n v="8.9202843501414293"/>
    <n v="0.96160746644738304"/>
    <n v="0.9026899419367127"/>
    <n v="9.7310058063287533E-2"/>
  </r>
  <r>
    <n v="2017"/>
    <n v="23017"/>
    <x v="8"/>
    <n v="61"/>
    <x v="10"/>
    <n v="2"/>
    <s v="Rural Restricted Access"/>
    <n v="0"/>
    <n v="0"/>
    <n v="0"/>
    <e v="#DIV/0!"/>
    <e v="#DIV/0!"/>
  </r>
  <r>
    <n v="2017"/>
    <n v="23017"/>
    <x v="8"/>
    <n v="61"/>
    <x v="10"/>
    <n v="3"/>
    <s v="Rural Unrestricted Access"/>
    <n v="219.35552913194601"/>
    <n v="198.010031099987"/>
    <n v="21.345498031958801"/>
    <n v="0.90268994760957522"/>
    <n v="9.7310052390423799E-2"/>
  </r>
  <r>
    <n v="2017"/>
    <n v="23017"/>
    <x v="8"/>
    <n v="61"/>
    <x v="10"/>
    <n v="4"/>
    <s v="Urban Restricted Access"/>
    <n v="0"/>
    <n v="0"/>
    <n v="0"/>
    <e v="#DIV/0!"/>
    <e v="#DIV/0!"/>
  </r>
  <r>
    <n v="2017"/>
    <n v="23017"/>
    <x v="8"/>
    <n v="61"/>
    <x v="10"/>
    <n v="5"/>
    <s v="Urban Unrestricted Access"/>
    <n v="9.2521807814182608"/>
    <n v="8.3518523270301408"/>
    <n v="0.90032845438812004"/>
    <n v="0.90269013590868152"/>
    <n v="9.7309864091318504E-2"/>
  </r>
  <r>
    <n v="2017"/>
    <n v="23019"/>
    <x v="9"/>
    <n v="11"/>
    <x v="0"/>
    <n v="1"/>
    <s v="Off-Network"/>
    <n v="18266.680649749102"/>
    <n v="16489.226455542401"/>
    <n v="1777.4541942067401"/>
    <n v="0.90269418794316558"/>
    <n v="9.730581205683661E-2"/>
  </r>
  <r>
    <n v="2017"/>
    <n v="23019"/>
    <x v="9"/>
    <n v="11"/>
    <x v="0"/>
    <n v="2"/>
    <s v="Rural Restricted Access"/>
    <n v="37386.583484307397"/>
    <n v="33748.5657175456"/>
    <n v="3638.01776676182"/>
    <n v="0.90269189030634978"/>
    <n v="9.7308109693650863E-2"/>
  </r>
  <r>
    <n v="2017"/>
    <n v="23019"/>
    <x v="9"/>
    <n v="11"/>
    <x v="0"/>
    <n v="3"/>
    <s v="Rural Unrestricted Access"/>
    <n v="236487.44789217101"/>
    <n v="213475.46434206"/>
    <n v="23011.983550110999"/>
    <n v="0.9026925794361671"/>
    <n v="9.7307420563832889E-2"/>
  </r>
  <r>
    <n v="2017"/>
    <n v="23019"/>
    <x v="9"/>
    <n v="11"/>
    <x v="0"/>
    <n v="4"/>
    <s v="Urban Restricted Access"/>
    <n v="27681.138960188"/>
    <n v="24987.601086620401"/>
    <n v="2693.5378735675899"/>
    <n v="0.90269410960865659"/>
    <n v="9.7305890391343075E-2"/>
  </r>
  <r>
    <n v="2017"/>
    <n v="23019"/>
    <x v="9"/>
    <n v="11"/>
    <x v="0"/>
    <n v="5"/>
    <s v="Urban Unrestricted Access"/>
    <n v="103060.569379219"/>
    <n v="93031.538533114304"/>
    <n v="10029.030846104501"/>
    <n v="0.9026879930266819"/>
    <n v="9.7312006973316226E-2"/>
  </r>
  <r>
    <n v="2017"/>
    <n v="23019"/>
    <x v="9"/>
    <n v="21"/>
    <x v="1"/>
    <n v="1"/>
    <s v="Off-Network"/>
    <n v="1314557.6320463"/>
    <n v="1186636.27167169"/>
    <n v="127921.360374603"/>
    <n v="0.90268866327641961"/>
    <n v="9.7311336723575073E-2"/>
  </r>
  <r>
    <n v="2017"/>
    <n v="23019"/>
    <x v="9"/>
    <n v="21"/>
    <x v="1"/>
    <n v="2"/>
    <s v="Rural Restricted Access"/>
    <n v="4201925.26937606"/>
    <n v="3793040.46108536"/>
    <n v="408884.80829069798"/>
    <n v="0.90269108037911039"/>
    <n v="9.7308919620889139E-2"/>
  </r>
  <r>
    <n v="2017"/>
    <n v="23019"/>
    <x v="9"/>
    <n v="21"/>
    <x v="1"/>
    <n v="3"/>
    <s v="Rural Unrestricted Access"/>
    <n v="7413476.8518948797"/>
    <n v="6692084.2771022003"/>
    <n v="721392.574792678"/>
    <n v="0.90269173436370931"/>
    <n v="9.7308265636290553E-2"/>
  </r>
  <r>
    <n v="2017"/>
    <n v="23019"/>
    <x v="9"/>
    <n v="21"/>
    <x v="1"/>
    <n v="4"/>
    <s v="Urban Restricted Access"/>
    <n v="2004869.70910943"/>
    <n v="1809781.29444267"/>
    <n v="195088.41466676301"/>
    <n v="0.90269272173630721"/>
    <n v="9.730727826369423E-2"/>
  </r>
  <r>
    <n v="2017"/>
    <n v="23019"/>
    <x v="9"/>
    <n v="21"/>
    <x v="1"/>
    <n v="5"/>
    <s v="Urban Unrestricted Access"/>
    <n v="6656187.3393872101"/>
    <n v="6008491.7167353397"/>
    <n v="647695.62265186897"/>
    <n v="0.90269269934468233"/>
    <n v="9.730730065531748E-2"/>
  </r>
  <r>
    <n v="2017"/>
    <n v="23019"/>
    <x v="9"/>
    <n v="31"/>
    <x v="2"/>
    <n v="1"/>
    <s v="Off-Network"/>
    <n v="2381650.46671911"/>
    <n v="2149892.8516166001"/>
    <n v="231757.615102518"/>
    <n v="0.90269033246437191"/>
    <n v="9.7309667535631417E-2"/>
  </r>
  <r>
    <n v="2017"/>
    <n v="23019"/>
    <x v="9"/>
    <n v="31"/>
    <x v="2"/>
    <n v="2"/>
    <s v="Rural Restricted Access"/>
    <n v="9047900.0250315592"/>
    <n v="8167423.7552683204"/>
    <n v="880476.26976324106"/>
    <n v="0.9026872238500262"/>
    <n v="9.7312776149974092E-2"/>
  </r>
  <r>
    <n v="2017"/>
    <n v="23019"/>
    <x v="9"/>
    <n v="31"/>
    <x v="2"/>
    <n v="3"/>
    <s v="Rural Unrestricted Access"/>
    <n v="18604730.720598798"/>
    <n v="16794420.508418299"/>
    <n v="1810310.2121804601"/>
    <n v="0.9026962421887591"/>
    <n v="9.7303757811238817E-2"/>
  </r>
  <r>
    <n v="2017"/>
    <n v="23019"/>
    <x v="9"/>
    <n v="31"/>
    <x v="2"/>
    <n v="4"/>
    <s v="Urban Restricted Access"/>
    <n v="4408896.5939414203"/>
    <n v="3979874.6229136302"/>
    <n v="429021.97102779202"/>
    <n v="0.90269175929021794"/>
    <n v="9.7308240709782529E-2"/>
  </r>
  <r>
    <n v="2017"/>
    <n v="23019"/>
    <x v="9"/>
    <n v="31"/>
    <x v="2"/>
    <n v="5"/>
    <s v="Urban Unrestricted Access"/>
    <n v="11503654.9808346"/>
    <n v="10384211.4498441"/>
    <n v="1119443.53099052"/>
    <n v="0.90268801238775653"/>
    <n v="9.7311987612245257E-2"/>
  </r>
  <r>
    <n v="2017"/>
    <n v="23019"/>
    <x v="9"/>
    <n v="32"/>
    <x v="3"/>
    <n v="1"/>
    <s v="Off-Network"/>
    <n v="253719.73581015799"/>
    <n v="229030.80347550599"/>
    <n v="24688.932334652702"/>
    <n v="0.90269210924480414"/>
    <n v="9.7307890755198592E-2"/>
  </r>
  <r>
    <n v="2017"/>
    <n v="23019"/>
    <x v="9"/>
    <n v="32"/>
    <x v="3"/>
    <n v="2"/>
    <s v="Rural Restricted Access"/>
    <n v="874839.508451581"/>
    <n v="789708.24096515495"/>
    <n v="85131.267486426004"/>
    <n v="0.90268927424516543"/>
    <n v="9.7310725754834487E-2"/>
  </r>
  <r>
    <n v="2017"/>
    <n v="23019"/>
    <x v="9"/>
    <n v="32"/>
    <x v="3"/>
    <n v="3"/>
    <s v="Rural Unrestricted Access"/>
    <n v="1814809.32246956"/>
    <n v="1638214.93488805"/>
    <n v="176594.387581508"/>
    <n v="0.90269259398491319"/>
    <n v="9.7307406015085668E-2"/>
  </r>
  <r>
    <n v="2017"/>
    <n v="23019"/>
    <x v="9"/>
    <n v="32"/>
    <x v="3"/>
    <n v="4"/>
    <s v="Urban Restricted Access"/>
    <n v="421481.30066080502"/>
    <n v="380467.96291846898"/>
    <n v="41013.337742336204"/>
    <n v="0.90269239067537588"/>
    <n v="9.7307609324624483E-2"/>
  </r>
  <r>
    <n v="2017"/>
    <n v="23019"/>
    <x v="9"/>
    <n v="32"/>
    <x v="3"/>
    <n v="5"/>
    <s v="Urban Unrestricted Access"/>
    <n v="1128174.6363967001"/>
    <n v="1018390.76035696"/>
    <n v="109783.876039736"/>
    <n v="0.90268893440967524"/>
    <n v="9.7311065590321155E-2"/>
  </r>
  <r>
    <n v="2017"/>
    <n v="23019"/>
    <x v="9"/>
    <n v="42"/>
    <x v="4"/>
    <n v="1"/>
    <s v="Off-Network"/>
    <n v="25.7762335584566"/>
    <n v="23.267968672445999"/>
    <n v="2.5082648860105299"/>
    <n v="0.90269079148735076"/>
    <n v="9.7309208512646517E-2"/>
  </r>
  <r>
    <n v="2017"/>
    <n v="23019"/>
    <x v="9"/>
    <n v="42"/>
    <x v="4"/>
    <n v="2"/>
    <s v="Rural Restricted Access"/>
    <n v="885.37405282511395"/>
    <n v="799.220446264982"/>
    <n v="86.153606560132303"/>
    <n v="0.90269241990407678"/>
    <n v="9.7307580095923635E-2"/>
  </r>
  <r>
    <n v="2017"/>
    <n v="23019"/>
    <x v="9"/>
    <n v="42"/>
    <x v="4"/>
    <n v="3"/>
    <s v="Rural Unrestricted Access"/>
    <n v="1634.19544479554"/>
    <n v="1475.1774855690501"/>
    <n v="159.017959226486"/>
    <n v="0.90269342646075901"/>
    <n v="9.7306573539238633E-2"/>
  </r>
  <r>
    <n v="2017"/>
    <n v="23019"/>
    <x v="9"/>
    <n v="42"/>
    <x v="4"/>
    <n v="4"/>
    <s v="Urban Restricted Access"/>
    <n v="375.786343853365"/>
    <n v="339.218977964082"/>
    <n v="36.567365889282698"/>
    <n v="0.90269107303284046"/>
    <n v="9.7308926967158746E-2"/>
  </r>
  <r>
    <n v="2017"/>
    <n v="23019"/>
    <x v="9"/>
    <n v="42"/>
    <x v="4"/>
    <n v="5"/>
    <s v="Urban Unrestricted Access"/>
    <n v="864.84476459038206"/>
    <n v="780.68687323444306"/>
    <n v="84.157891355939199"/>
    <n v="0.90269017654769657"/>
    <n v="9.7309823452303656E-2"/>
  </r>
  <r>
    <n v="2017"/>
    <n v="23019"/>
    <x v="9"/>
    <n v="43"/>
    <x v="5"/>
    <n v="1"/>
    <s v="Off-Network"/>
    <n v="280.180082174169"/>
    <n v="252.91661191316899"/>
    <n v="27.263470261000499"/>
    <n v="0.90269304638131931"/>
    <n v="9.730695361868244E-2"/>
  </r>
  <r>
    <n v="2017"/>
    <n v="23019"/>
    <x v="9"/>
    <n v="43"/>
    <x v="5"/>
    <n v="2"/>
    <s v="Rural Restricted Access"/>
    <n v="1956.9624136397199"/>
    <n v="1766.5373706553901"/>
    <n v="190.425042984329"/>
    <n v="0.90269356138007695"/>
    <n v="9.7306438619922608E-2"/>
  </r>
  <r>
    <n v="2017"/>
    <n v="23019"/>
    <x v="9"/>
    <n v="43"/>
    <x v="5"/>
    <n v="3"/>
    <s v="Rural Unrestricted Access"/>
    <n v="3546.3628502944798"/>
    <n v="3201.27340436644"/>
    <n v="345.08944592803601"/>
    <n v="0.90269200854633791"/>
    <n v="9.730799145366098E-2"/>
  </r>
  <r>
    <n v="2017"/>
    <n v="23019"/>
    <x v="9"/>
    <n v="43"/>
    <x v="5"/>
    <n v="4"/>
    <s v="Urban Restricted Access"/>
    <n v="910.66033307479699"/>
    <n v="822.04763308080601"/>
    <n v="88.612699993990603"/>
    <n v="0.9026940157865504"/>
    <n v="9.7305984213449215E-2"/>
  </r>
  <r>
    <n v="2017"/>
    <n v="23019"/>
    <x v="9"/>
    <n v="43"/>
    <x v="5"/>
    <n v="5"/>
    <s v="Urban Unrestricted Access"/>
    <n v="1936.0620125527601"/>
    <n v="1747.67333272683"/>
    <n v="188.38867982592399"/>
    <n v="0.90269491441674765"/>
    <n v="9.7305085583249185E-2"/>
  </r>
  <r>
    <n v="2017"/>
    <n v="23019"/>
    <x v="9"/>
    <n v="51"/>
    <x v="6"/>
    <n v="1"/>
    <s v="Off-Network"/>
    <n v="106.45793885372601"/>
    <n v="96.098868358595098"/>
    <n v="10.3590704951307"/>
    <n v="0.90269330209967391"/>
    <n v="9.7306697900324174E-2"/>
  </r>
  <r>
    <n v="2017"/>
    <n v="23019"/>
    <x v="9"/>
    <n v="51"/>
    <x v="6"/>
    <n v="2"/>
    <s v="Rural Restricted Access"/>
    <n v="1020.08801818466"/>
    <n v="920.82261914296305"/>
    <n v="99.2653990417015"/>
    <n v="0.90268937849270225"/>
    <n v="9.7310621507302242E-2"/>
  </r>
  <r>
    <n v="2017"/>
    <n v="23019"/>
    <x v="9"/>
    <n v="51"/>
    <x v="6"/>
    <n v="3"/>
    <s v="Rural Unrestricted Access"/>
    <n v="2990.7816073569002"/>
    <n v="2699.7605231039001"/>
    <n v="291.02108425299798"/>
    <n v="0.90269397018587738"/>
    <n v="9.7306029814121911E-2"/>
  </r>
  <r>
    <n v="2017"/>
    <n v="23019"/>
    <x v="9"/>
    <n v="51"/>
    <x v="6"/>
    <n v="4"/>
    <s v="Urban Restricted Access"/>
    <n v="588.61534741586297"/>
    <n v="531.33895823468004"/>
    <n v="57.2763891811829"/>
    <n v="0.90269300752581882"/>
    <n v="9.7306992474181148E-2"/>
  </r>
  <r>
    <n v="2017"/>
    <n v="23019"/>
    <x v="9"/>
    <n v="51"/>
    <x v="6"/>
    <n v="5"/>
    <s v="Urban Unrestricted Access"/>
    <n v="1781.20674057672"/>
    <n v="1607.88992071694"/>
    <n v="173.31681985978"/>
    <n v="0.90269696610082251"/>
    <n v="9.7303033899177466E-2"/>
  </r>
  <r>
    <n v="2017"/>
    <n v="23019"/>
    <x v="9"/>
    <n v="52"/>
    <x v="7"/>
    <n v="1"/>
    <s v="Off-Network"/>
    <n v="46386.323182379099"/>
    <n v="41872.575456799699"/>
    <n v="4513.7477255793901"/>
    <n v="0.90269227186141687"/>
    <n v="9.7307728138582877E-2"/>
  </r>
  <r>
    <n v="2017"/>
    <n v="23019"/>
    <x v="9"/>
    <n v="52"/>
    <x v="7"/>
    <n v="2"/>
    <s v="Rural Restricted Access"/>
    <n v="280868.32782739599"/>
    <n v="253537.85352292401"/>
    <n v="27330.474304472002"/>
    <n v="0.90269292904656884"/>
    <n v="9.7307070953431218E-2"/>
  </r>
  <r>
    <n v="2017"/>
    <n v="23019"/>
    <x v="9"/>
    <n v="52"/>
    <x v="7"/>
    <n v="3"/>
    <s v="Rural Unrestricted Access"/>
    <n v="893993.99225646001"/>
    <n v="807003.38059110998"/>
    <n v="86990.611665350894"/>
    <n v="0.90269441135081474"/>
    <n v="9.7305588649186245E-2"/>
  </r>
  <r>
    <n v="2017"/>
    <n v="23019"/>
    <x v="9"/>
    <n v="52"/>
    <x v="7"/>
    <n v="4"/>
    <s v="Urban Restricted Access"/>
    <n v="199439.42054169401"/>
    <n v="180032.90264037601"/>
    <n v="19406.5179013179"/>
    <n v="0.90269467365775391"/>
    <n v="9.7305326342245618E-2"/>
  </r>
  <r>
    <n v="2017"/>
    <n v="23019"/>
    <x v="9"/>
    <n v="52"/>
    <x v="7"/>
    <n v="5"/>
    <s v="Urban Unrestricted Access"/>
    <n v="525805.34061420802"/>
    <n v="474639.92933494103"/>
    <n v="51165.411279266402"/>
    <n v="0.90269134349320368"/>
    <n v="9.7308656506795169E-2"/>
  </r>
  <r>
    <n v="2017"/>
    <n v="23019"/>
    <x v="9"/>
    <n v="53"/>
    <x v="8"/>
    <n v="1"/>
    <s v="Off-Network"/>
    <n v="193.839833664521"/>
    <n v="174.97792364887201"/>
    <n v="18.861910015648998"/>
    <n v="0.90269332335327246"/>
    <n v="9.7306676646727555E-2"/>
  </r>
  <r>
    <n v="2017"/>
    <n v="23019"/>
    <x v="9"/>
    <n v="53"/>
    <x v="8"/>
    <n v="2"/>
    <s v="Rural Restricted Access"/>
    <n v="710.37578735597901"/>
    <n v="641.25093534525502"/>
    <n v="69.124852010723899"/>
    <n v="0.90269255619197419"/>
    <n v="9.730744380802564E-2"/>
  </r>
  <r>
    <n v="2017"/>
    <n v="23019"/>
    <x v="9"/>
    <n v="53"/>
    <x v="8"/>
    <n v="3"/>
    <s v="Rural Unrestricted Access"/>
    <n v="2269.0008473012499"/>
    <n v="2048.21009843707"/>
    <n v="220.790748864178"/>
    <n v="0.90269252251413279"/>
    <n v="9.7307477485866323E-2"/>
  </r>
  <r>
    <n v="2017"/>
    <n v="23019"/>
    <x v="9"/>
    <n v="53"/>
    <x v="8"/>
    <n v="4"/>
    <s v="Urban Restricted Access"/>
    <n v="524.19437346020902"/>
    <n v="473.186045776257"/>
    <n v="51.008327683951698"/>
    <n v="0.90269195881053466"/>
    <n v="9.7308041189464775E-2"/>
  </r>
  <r>
    <n v="2017"/>
    <n v="23019"/>
    <x v="9"/>
    <n v="53"/>
    <x v="8"/>
    <n v="5"/>
    <s v="Urban Unrestricted Access"/>
    <n v="1293.1511679790201"/>
    <n v="1167.3186544713501"/>
    <n v="125.832513507675"/>
    <n v="0.90269311382649464"/>
    <n v="9.7306886173509216E-2"/>
  </r>
  <r>
    <n v="2017"/>
    <n v="23019"/>
    <x v="9"/>
    <n v="54"/>
    <x v="9"/>
    <n v="1"/>
    <s v="Off-Network"/>
    <n v="2073.1460395367799"/>
    <n v="1871.4113779971501"/>
    <n v="201.734661539623"/>
    <n v="0.90269153369209576"/>
    <n v="9.7308466307900937E-2"/>
  </r>
  <r>
    <n v="2017"/>
    <n v="23019"/>
    <x v="9"/>
    <n v="54"/>
    <x v="9"/>
    <n v="2"/>
    <s v="Rural Restricted Access"/>
    <n v="9036.5979518045497"/>
    <n v="8157.21822165305"/>
    <n v="879.37973015150601"/>
    <n v="0.90268685905453028"/>
    <n v="9.7313140945470486E-2"/>
  </r>
  <r>
    <n v="2017"/>
    <n v="23019"/>
    <x v="9"/>
    <n v="54"/>
    <x v="9"/>
    <n v="3"/>
    <s v="Rural Unrestricted Access"/>
    <n v="25730.434858738201"/>
    <n v="23226.660560193701"/>
    <n v="2503.7742985444402"/>
    <n v="0.9026921110237589"/>
    <n v="9.7307888976238752E-2"/>
  </r>
  <r>
    <n v="2017"/>
    <n v="23019"/>
    <x v="9"/>
    <n v="54"/>
    <x v="9"/>
    <n v="4"/>
    <s v="Urban Restricted Access"/>
    <n v="5985.0466148949599"/>
    <n v="5402.6556029610701"/>
    <n v="582.39101193389297"/>
    <n v="0.90269231813759043"/>
    <n v="9.7307681862410053E-2"/>
  </r>
  <r>
    <n v="2017"/>
    <n v="23019"/>
    <x v="9"/>
    <n v="54"/>
    <x v="9"/>
    <n v="5"/>
    <s v="Urban Unrestricted Access"/>
    <n v="14745.831808045499"/>
    <n v="13310.93170107"/>
    <n v="1434.9001069754499"/>
    <n v="0.90269113837358428"/>
    <n v="9.7308861626412391E-2"/>
  </r>
  <r>
    <n v="2017"/>
    <n v="23019"/>
    <x v="9"/>
    <n v="61"/>
    <x v="10"/>
    <n v="1"/>
    <s v="Off-Network"/>
    <n v="23.3463721584796"/>
    <n v="21.074588908146598"/>
    <n v="2.27178325033299"/>
    <n v="0.90269223693892542"/>
    <n v="9.7307763061074096E-2"/>
  </r>
  <r>
    <n v="2017"/>
    <n v="23019"/>
    <x v="9"/>
    <n v="61"/>
    <x v="10"/>
    <n v="2"/>
    <s v="Rural Restricted Access"/>
    <n v="241.51940079309199"/>
    <n v="218.017736763844"/>
    <n v="23.501664029247699"/>
    <n v="0.90269243815579969"/>
    <n v="9.7307561844199059E-2"/>
  </r>
  <r>
    <n v="2017"/>
    <n v="23019"/>
    <x v="9"/>
    <n v="61"/>
    <x v="10"/>
    <n v="3"/>
    <s v="Rural Unrestricted Access"/>
    <n v="153.822903496202"/>
    <n v="138.854384465713"/>
    <n v="14.968519030488499"/>
    <n v="0.90268992009464577"/>
    <n v="9.7310079905350913E-2"/>
  </r>
  <r>
    <n v="2017"/>
    <n v="23019"/>
    <x v="9"/>
    <n v="61"/>
    <x v="10"/>
    <n v="4"/>
    <s v="Urban Restricted Access"/>
    <n v="46.561420973567699"/>
    <n v="42.0305992352394"/>
    <n v="4.5308217383282399"/>
    <n v="0.90269150632450867"/>
    <n v="9.7308493675489993E-2"/>
  </r>
  <r>
    <n v="2017"/>
    <n v="23019"/>
    <x v="9"/>
    <n v="61"/>
    <x v="10"/>
    <n v="5"/>
    <s v="Urban Unrestricted Access"/>
    <n v="45.869211160328398"/>
    <n v="41.405793788348497"/>
    <n v="4.46341737197986"/>
    <n v="0.90269251946847862"/>
    <n v="9.7307480531520538E-2"/>
  </r>
  <r>
    <n v="2017"/>
    <n v="23021"/>
    <x v="10"/>
    <n v="11"/>
    <x v="0"/>
    <n v="1"/>
    <s v="Off-Network"/>
    <n v="2213.3086163177099"/>
    <n v="1997.93569593704"/>
    <n v="215.372920380663"/>
    <n v="0.90269187098770409"/>
    <n v="9.7308129012292813E-2"/>
  </r>
  <r>
    <n v="2017"/>
    <n v="23021"/>
    <x v="10"/>
    <n v="11"/>
    <x v="0"/>
    <n v="2"/>
    <s v="Rural Restricted Access"/>
    <n v="0"/>
    <n v="0"/>
    <n v="0"/>
    <e v="#DIV/0!"/>
    <e v="#DIV/0!"/>
  </r>
  <r>
    <n v="2017"/>
    <n v="23021"/>
    <x v="10"/>
    <n v="11"/>
    <x v="0"/>
    <n v="3"/>
    <s v="Rural Unrestricted Access"/>
    <n v="70569.807854127794"/>
    <n v="63702.697837671003"/>
    <n v="6867.1100164568297"/>
    <n v="0.90269053827308787"/>
    <n v="9.7309461726912669E-2"/>
  </r>
  <r>
    <n v="2017"/>
    <n v="23021"/>
    <x v="10"/>
    <n v="11"/>
    <x v="0"/>
    <n v="4"/>
    <s v="Urban Restricted Access"/>
    <n v="0"/>
    <n v="0"/>
    <n v="0"/>
    <e v="#DIV/0!"/>
    <e v="#DIV/0!"/>
  </r>
  <r>
    <n v="2017"/>
    <n v="23021"/>
    <x v="10"/>
    <n v="11"/>
    <x v="0"/>
    <n v="5"/>
    <s v="Urban Unrestricted Access"/>
    <n v="0"/>
    <n v="0"/>
    <n v="0"/>
    <e v="#DIV/0!"/>
    <e v="#DIV/0!"/>
  </r>
  <r>
    <n v="2017"/>
    <n v="23021"/>
    <x v="10"/>
    <n v="21"/>
    <x v="1"/>
    <n v="1"/>
    <s v="Off-Network"/>
    <n v="143520.30465531201"/>
    <n v="129554.389468045"/>
    <n v="13965.915187267299"/>
    <n v="0.90269031813436795"/>
    <n v="9.7309681865634115E-2"/>
  </r>
  <r>
    <n v="2017"/>
    <n v="23021"/>
    <x v="10"/>
    <n v="21"/>
    <x v="1"/>
    <n v="2"/>
    <s v="Rural Restricted Access"/>
    <n v="0"/>
    <n v="0"/>
    <n v="0"/>
    <e v="#DIV/0!"/>
    <e v="#DIV/0!"/>
  </r>
  <r>
    <n v="2017"/>
    <n v="23021"/>
    <x v="10"/>
    <n v="21"/>
    <x v="1"/>
    <n v="3"/>
    <s v="Rural Unrestricted Access"/>
    <n v="1517505.7559181701"/>
    <n v="1369841.7993256401"/>
    <n v="147663.95659252201"/>
    <n v="0.90269298418365096"/>
    <n v="9.7307015816343725E-2"/>
  </r>
  <r>
    <n v="2017"/>
    <n v="23021"/>
    <x v="10"/>
    <n v="21"/>
    <x v="1"/>
    <n v="4"/>
    <s v="Urban Restricted Access"/>
    <n v="0"/>
    <n v="0"/>
    <n v="0"/>
    <e v="#DIV/0!"/>
    <e v="#DIV/0!"/>
  </r>
  <r>
    <n v="2017"/>
    <n v="23021"/>
    <x v="10"/>
    <n v="21"/>
    <x v="1"/>
    <n v="5"/>
    <s v="Urban Unrestricted Access"/>
    <n v="0"/>
    <n v="0"/>
    <n v="0"/>
    <e v="#DIV/0!"/>
    <e v="#DIV/0!"/>
  </r>
  <r>
    <n v="2017"/>
    <n v="23021"/>
    <x v="10"/>
    <n v="31"/>
    <x v="2"/>
    <n v="1"/>
    <s v="Off-Network"/>
    <n v="350431.74510134"/>
    <n v="316331.85388734302"/>
    <n v="34099.891213996998"/>
    <n v="0.90269177467316564"/>
    <n v="9.7308225326834419E-2"/>
  </r>
  <r>
    <n v="2017"/>
    <n v="23021"/>
    <x v="10"/>
    <n v="31"/>
    <x v="2"/>
    <n v="2"/>
    <s v="Rural Restricted Access"/>
    <n v="0"/>
    <n v="0"/>
    <n v="0"/>
    <e v="#DIV/0!"/>
    <e v="#DIV/0!"/>
  </r>
  <r>
    <n v="2017"/>
    <n v="23021"/>
    <x v="10"/>
    <n v="31"/>
    <x v="2"/>
    <n v="3"/>
    <s v="Rural Unrestricted Access"/>
    <n v="4465668.4259496303"/>
    <n v="4031120.9809960602"/>
    <n v="434547.44495356898"/>
    <n v="0.90269151143679838"/>
    <n v="9.7308488563201345E-2"/>
  </r>
  <r>
    <n v="2017"/>
    <n v="23021"/>
    <x v="10"/>
    <n v="31"/>
    <x v="2"/>
    <n v="4"/>
    <s v="Urban Restricted Access"/>
    <n v="0"/>
    <n v="0"/>
    <n v="0"/>
    <e v="#DIV/0!"/>
    <e v="#DIV/0!"/>
  </r>
  <r>
    <n v="2017"/>
    <n v="23021"/>
    <x v="10"/>
    <n v="31"/>
    <x v="2"/>
    <n v="5"/>
    <s v="Urban Unrestricted Access"/>
    <n v="0"/>
    <n v="0"/>
    <n v="0"/>
    <e v="#DIV/0!"/>
    <e v="#DIV/0!"/>
  </r>
  <r>
    <n v="2017"/>
    <n v="23021"/>
    <x v="10"/>
    <n v="32"/>
    <x v="3"/>
    <n v="1"/>
    <s v="Off-Network"/>
    <n v="41942.415464582897"/>
    <n v="37861.071779308499"/>
    <n v="4081.3436852743898"/>
    <n v="0.90269173484486664"/>
    <n v="9.7308265155133147E-2"/>
  </r>
  <r>
    <n v="2017"/>
    <n v="23021"/>
    <x v="10"/>
    <n v="32"/>
    <x v="3"/>
    <n v="2"/>
    <s v="Rural Restricted Access"/>
    <n v="0"/>
    <n v="0"/>
    <n v="0"/>
    <e v="#DIV/0!"/>
    <e v="#DIV/0!"/>
  </r>
  <r>
    <n v="2017"/>
    <n v="23021"/>
    <x v="10"/>
    <n v="32"/>
    <x v="3"/>
    <n v="3"/>
    <s v="Rural Unrestricted Access"/>
    <n v="489673.28725809802"/>
    <n v="442024.33984128898"/>
    <n v="47648.947416809599"/>
    <n v="0.90269236926601204"/>
    <n v="9.7307630733989153E-2"/>
  </r>
  <r>
    <n v="2017"/>
    <n v="23021"/>
    <x v="10"/>
    <n v="32"/>
    <x v="3"/>
    <n v="4"/>
    <s v="Urban Restricted Access"/>
    <n v="0"/>
    <n v="0"/>
    <n v="0"/>
    <e v="#DIV/0!"/>
    <e v="#DIV/0!"/>
  </r>
  <r>
    <n v="2017"/>
    <n v="23021"/>
    <x v="10"/>
    <n v="32"/>
    <x v="3"/>
    <n v="5"/>
    <s v="Urban Unrestricted Access"/>
    <n v="0"/>
    <n v="0"/>
    <n v="0"/>
    <e v="#DIV/0!"/>
    <e v="#DIV/0!"/>
  </r>
  <r>
    <n v="2017"/>
    <n v="23021"/>
    <x v="10"/>
    <n v="42"/>
    <x v="4"/>
    <n v="1"/>
    <s v="Off-Network"/>
    <n v="1.6168796564857999"/>
    <n v="1.4595451999519999"/>
    <n v="0.15733445653379999"/>
    <n v="0.9026925375041468"/>
    <n v="9.7307462495853203E-2"/>
  </r>
  <r>
    <n v="2017"/>
    <n v="23021"/>
    <x v="10"/>
    <n v="42"/>
    <x v="4"/>
    <n v="2"/>
    <s v="Rural Restricted Access"/>
    <n v="0"/>
    <n v="0"/>
    <n v="0"/>
    <e v="#DIV/0!"/>
    <e v="#DIV/0!"/>
  </r>
  <r>
    <n v="2017"/>
    <n v="23021"/>
    <x v="10"/>
    <n v="42"/>
    <x v="4"/>
    <n v="3"/>
    <s v="Rural Unrestricted Access"/>
    <n v="202.196620346104"/>
    <n v="182.52191889432399"/>
    <n v="19.674701451779502"/>
    <n v="0.90269520124469727"/>
    <n v="9.7304798755300265E-2"/>
  </r>
  <r>
    <n v="2017"/>
    <n v="23021"/>
    <x v="10"/>
    <n v="42"/>
    <x v="4"/>
    <n v="4"/>
    <s v="Urban Restricted Access"/>
    <n v="0"/>
    <n v="0"/>
    <n v="0"/>
    <e v="#DIV/0!"/>
    <e v="#DIV/0!"/>
  </r>
  <r>
    <n v="2017"/>
    <n v="23021"/>
    <x v="10"/>
    <n v="42"/>
    <x v="4"/>
    <n v="5"/>
    <s v="Urban Unrestricted Access"/>
    <n v="0"/>
    <n v="0"/>
    <n v="0"/>
    <e v="#DIV/0!"/>
    <e v="#DIV/0!"/>
  </r>
  <r>
    <n v="2017"/>
    <n v="23021"/>
    <x v="10"/>
    <n v="43"/>
    <x v="5"/>
    <n v="1"/>
    <s v="Off-Network"/>
    <n v="31.900692090044998"/>
    <n v="28.796533021478101"/>
    <n v="3.1041590685668501"/>
    <n v="0.90269304942335127"/>
    <n v="9.7306950576647233E-2"/>
  </r>
  <r>
    <n v="2017"/>
    <n v="23021"/>
    <x v="10"/>
    <n v="43"/>
    <x v="5"/>
    <n v="2"/>
    <s v="Rural Restricted Access"/>
    <n v="0"/>
    <n v="0"/>
    <n v="0"/>
    <e v="#DIV/0!"/>
    <e v="#DIV/0!"/>
  </r>
  <r>
    <n v="2017"/>
    <n v="23021"/>
    <x v="10"/>
    <n v="43"/>
    <x v="5"/>
    <n v="3"/>
    <s v="Rural Unrestricted Access"/>
    <n v="784.34448287355497"/>
    <n v="708.02185396769096"/>
    <n v="76.322628905863894"/>
    <n v="0.90269246412463378"/>
    <n v="9.7307535875366072E-2"/>
  </r>
  <r>
    <n v="2017"/>
    <n v="23021"/>
    <x v="10"/>
    <n v="43"/>
    <x v="5"/>
    <n v="4"/>
    <s v="Urban Restricted Access"/>
    <n v="0"/>
    <n v="0"/>
    <n v="0"/>
    <e v="#DIV/0!"/>
    <e v="#DIV/0!"/>
  </r>
  <r>
    <n v="2017"/>
    <n v="23021"/>
    <x v="10"/>
    <n v="43"/>
    <x v="5"/>
    <n v="5"/>
    <s v="Urban Unrestricted Access"/>
    <n v="0"/>
    <n v="0"/>
    <n v="0"/>
    <e v="#DIV/0!"/>
    <e v="#DIV/0!"/>
  </r>
  <r>
    <n v="2017"/>
    <n v="23021"/>
    <x v="10"/>
    <n v="51"/>
    <x v="6"/>
    <n v="1"/>
    <s v="Off-Network"/>
    <n v="20.6245124188614"/>
    <n v="18.617566192119099"/>
    <n v="2.0069462267423699"/>
    <n v="0.90269121587054246"/>
    <n v="9.7308784129460923E-2"/>
  </r>
  <r>
    <n v="2017"/>
    <n v="23021"/>
    <x v="10"/>
    <n v="51"/>
    <x v="6"/>
    <n v="2"/>
    <s v="Rural Restricted Access"/>
    <n v="0"/>
    <n v="0"/>
    <n v="0"/>
    <e v="#DIV/0!"/>
    <e v="#DIV/0!"/>
  </r>
  <r>
    <n v="2017"/>
    <n v="23021"/>
    <x v="10"/>
    <n v="51"/>
    <x v="6"/>
    <n v="3"/>
    <s v="Rural Unrestricted Access"/>
    <n v="1227.45575875128"/>
    <n v="1108.0212643146399"/>
    <n v="119.434494436638"/>
    <n v="0.90269751591035452"/>
    <n v="9.7302484089643745E-2"/>
  </r>
  <r>
    <n v="2017"/>
    <n v="23021"/>
    <x v="10"/>
    <n v="51"/>
    <x v="6"/>
    <n v="4"/>
    <s v="Urban Restricted Access"/>
    <n v="0"/>
    <n v="0"/>
    <n v="0"/>
    <e v="#DIV/0!"/>
    <e v="#DIV/0!"/>
  </r>
  <r>
    <n v="2017"/>
    <n v="23021"/>
    <x v="10"/>
    <n v="51"/>
    <x v="6"/>
    <n v="5"/>
    <s v="Urban Unrestricted Access"/>
    <n v="0"/>
    <n v="0"/>
    <n v="0"/>
    <e v="#DIV/0!"/>
    <e v="#DIV/0!"/>
  </r>
  <r>
    <n v="2017"/>
    <n v="23021"/>
    <x v="10"/>
    <n v="52"/>
    <x v="7"/>
    <n v="1"/>
    <s v="Off-Network"/>
    <n v="7350.2527168876704"/>
    <n v="6635.0304844148905"/>
    <n v="715.22223247278498"/>
    <n v="0.9026941984144965"/>
    <n v="9.7305801585504226E-2"/>
  </r>
  <r>
    <n v="2017"/>
    <n v="23021"/>
    <x v="10"/>
    <n v="52"/>
    <x v="7"/>
    <n v="2"/>
    <s v="Rural Restricted Access"/>
    <n v="0"/>
    <n v="0"/>
    <n v="0"/>
    <e v="#DIV/0!"/>
    <e v="#DIV/0!"/>
  </r>
  <r>
    <n v="2017"/>
    <n v="23021"/>
    <x v="10"/>
    <n v="52"/>
    <x v="7"/>
    <n v="3"/>
    <s v="Rural Unrestricted Access"/>
    <n v="286221.63072081603"/>
    <n v="258370.09269346"/>
    <n v="27851.538027356401"/>
    <n v="0.90269240672965512"/>
    <n v="9.7307593270346229E-2"/>
  </r>
  <r>
    <n v="2017"/>
    <n v="23021"/>
    <x v="10"/>
    <n v="52"/>
    <x v="7"/>
    <n v="4"/>
    <s v="Urban Restricted Access"/>
    <n v="0"/>
    <n v="0"/>
    <n v="0"/>
    <e v="#DIV/0!"/>
    <e v="#DIV/0!"/>
  </r>
  <r>
    <n v="2017"/>
    <n v="23021"/>
    <x v="10"/>
    <n v="52"/>
    <x v="7"/>
    <n v="5"/>
    <s v="Urban Unrestricted Access"/>
    <n v="0"/>
    <n v="0"/>
    <n v="0"/>
    <e v="#DIV/0!"/>
    <e v="#DIV/0!"/>
  </r>
  <r>
    <n v="2017"/>
    <n v="23021"/>
    <x v="10"/>
    <n v="53"/>
    <x v="8"/>
    <n v="1"/>
    <s v="Off-Network"/>
    <n v="5.1501860818881796E-3"/>
    <n v="4.6490417425116004E-3"/>
    <n v="5.01144339376577E-4"/>
    <n v="0.90269393544070786"/>
    <n v="9.7306064559291749E-2"/>
  </r>
  <r>
    <n v="2017"/>
    <n v="23021"/>
    <x v="10"/>
    <n v="53"/>
    <x v="8"/>
    <n v="2"/>
    <s v="Rural Restricted Access"/>
    <n v="0"/>
    <n v="0"/>
    <n v="0"/>
    <e v="#DIV/0!"/>
    <e v="#DIV/0!"/>
  </r>
  <r>
    <n v="2017"/>
    <n v="23021"/>
    <x v="10"/>
    <n v="53"/>
    <x v="8"/>
    <n v="3"/>
    <s v="Rural Unrestricted Access"/>
    <n v="0.21418525234973901"/>
    <n v="0.193343834341446"/>
    <n v="2.0841418008293301E-2"/>
    <n v="0.90269443026702201"/>
    <n v="9.7305569732979311E-2"/>
  </r>
  <r>
    <n v="2017"/>
    <n v="23021"/>
    <x v="10"/>
    <n v="53"/>
    <x v="8"/>
    <n v="4"/>
    <s v="Urban Restricted Access"/>
    <n v="0"/>
    <n v="0"/>
    <n v="0"/>
    <e v="#DIV/0!"/>
    <e v="#DIV/0!"/>
  </r>
  <r>
    <n v="2017"/>
    <n v="23021"/>
    <x v="10"/>
    <n v="53"/>
    <x v="8"/>
    <n v="5"/>
    <s v="Urban Unrestricted Access"/>
    <n v="0"/>
    <n v="0"/>
    <n v="0"/>
    <e v="#DIV/0!"/>
    <e v="#DIV/0!"/>
  </r>
  <r>
    <n v="2017"/>
    <n v="23021"/>
    <x v="10"/>
    <n v="54"/>
    <x v="9"/>
    <n v="1"/>
    <s v="Off-Network"/>
    <n v="316.15272569147999"/>
    <n v="285.38883795841599"/>
    <n v="30.763887733063498"/>
    <n v="0.9026929542809472"/>
    <n v="9.7307045719051202E-2"/>
  </r>
  <r>
    <n v="2017"/>
    <n v="23021"/>
    <x v="10"/>
    <n v="54"/>
    <x v="9"/>
    <n v="2"/>
    <s v="Rural Restricted Access"/>
    <n v="0"/>
    <n v="0"/>
    <n v="0"/>
    <e v="#DIV/0!"/>
    <e v="#DIV/0!"/>
  </r>
  <r>
    <n v="2017"/>
    <n v="23021"/>
    <x v="10"/>
    <n v="54"/>
    <x v="9"/>
    <n v="3"/>
    <s v="Rural Unrestricted Access"/>
    <n v="10681.3026378246"/>
    <n v="9641.9613700789596"/>
    <n v="1039.3412677456499"/>
    <n v="0.90269527013820139"/>
    <n v="9.7304729861799583E-2"/>
  </r>
  <r>
    <n v="2017"/>
    <n v="23021"/>
    <x v="10"/>
    <n v="54"/>
    <x v="9"/>
    <n v="4"/>
    <s v="Urban Restricted Access"/>
    <n v="0"/>
    <n v="0"/>
    <n v="0"/>
    <e v="#DIV/0!"/>
    <e v="#DIV/0!"/>
  </r>
  <r>
    <n v="2017"/>
    <n v="23021"/>
    <x v="10"/>
    <n v="54"/>
    <x v="9"/>
    <n v="5"/>
    <s v="Urban Unrestricted Access"/>
    <n v="0"/>
    <n v="0"/>
    <n v="0"/>
    <e v="#DIV/0!"/>
    <e v="#DIV/0!"/>
  </r>
  <r>
    <n v="2017"/>
    <n v="23021"/>
    <x v="10"/>
    <n v="61"/>
    <x v="10"/>
    <n v="1"/>
    <s v="Off-Network"/>
    <n v="5.1573215699106001"/>
    <n v="4.6554809482450503"/>
    <n v="0.50184062166555199"/>
    <n v="0.90269355616810043"/>
    <n v="9.7306443831899972E-2"/>
  </r>
  <r>
    <n v="2017"/>
    <n v="23021"/>
    <x v="10"/>
    <n v="61"/>
    <x v="10"/>
    <n v="2"/>
    <s v="Rural Restricted Access"/>
    <n v="0"/>
    <n v="0"/>
    <n v="0"/>
    <e v="#DIV/0!"/>
    <e v="#DIV/0!"/>
  </r>
  <r>
    <n v="2017"/>
    <n v="23021"/>
    <x v="10"/>
    <n v="61"/>
    <x v="10"/>
    <n v="3"/>
    <s v="Rural Unrestricted Access"/>
    <n v="169.59519971598399"/>
    <n v="153.09272378499699"/>
    <n v="16.502475930986702"/>
    <n v="0.90269491142070524"/>
    <n v="9.7305088579292959E-2"/>
  </r>
  <r>
    <n v="2017"/>
    <n v="23021"/>
    <x v="10"/>
    <n v="61"/>
    <x v="10"/>
    <n v="4"/>
    <s v="Urban Restricted Access"/>
    <n v="0"/>
    <n v="0"/>
    <n v="0"/>
    <e v="#DIV/0!"/>
    <e v="#DIV/0!"/>
  </r>
  <r>
    <n v="2017"/>
    <n v="23021"/>
    <x v="10"/>
    <n v="61"/>
    <x v="10"/>
    <n v="5"/>
    <s v="Urban Unrestricted Access"/>
    <n v="0"/>
    <n v="0"/>
    <n v="0"/>
    <e v="#DIV/0!"/>
    <e v="#DIV/0!"/>
  </r>
  <r>
    <n v="2017"/>
    <n v="23023"/>
    <x v="11"/>
    <n v="11"/>
    <x v="0"/>
    <n v="1"/>
    <s v="Off-Network"/>
    <n v="4291.5490231896401"/>
    <n v="3873.9476636909299"/>
    <n v="417.60135949871699"/>
    <n v="0.90269216144516196"/>
    <n v="9.7307838554839571E-2"/>
  </r>
  <r>
    <n v="2017"/>
    <n v="23023"/>
    <x v="11"/>
    <n v="11"/>
    <x v="0"/>
    <n v="2"/>
    <s v="Rural Restricted Access"/>
    <n v="8030.9074254098196"/>
    <n v="7249.4279069442"/>
    <n v="781.47951846562205"/>
    <n v="0.90269100649908929"/>
    <n v="9.7308993500911004E-2"/>
  </r>
  <r>
    <n v="2017"/>
    <n v="23023"/>
    <x v="11"/>
    <n v="11"/>
    <x v="0"/>
    <n v="3"/>
    <s v="Rural Unrestricted Access"/>
    <n v="94317.487955996301"/>
    <n v="85140.0691669511"/>
    <n v="9177.4187890451394"/>
    <n v="0.90269653075019429"/>
    <n v="9.7303469249805E-2"/>
  </r>
  <r>
    <n v="2017"/>
    <n v="23023"/>
    <x v="11"/>
    <n v="11"/>
    <x v="0"/>
    <n v="4"/>
    <s v="Urban Restricted Access"/>
    <n v="1561.5838415035"/>
    <n v="1409.6271811655199"/>
    <n v="151.95666033798099"/>
    <n v="0.90269068089762283"/>
    <n v="9.7309319102377764E-2"/>
  </r>
  <r>
    <n v="2017"/>
    <n v="23023"/>
    <x v="11"/>
    <n v="11"/>
    <x v="0"/>
    <n v="5"/>
    <s v="Urban Unrestricted Access"/>
    <n v="28661.635984546101"/>
    <n v="25872.6476407009"/>
    <n v="2788.9883438451802"/>
    <n v="0.90269263257167243"/>
    <n v="9.7307367428326783E-2"/>
  </r>
  <r>
    <n v="2017"/>
    <n v="23023"/>
    <x v="11"/>
    <n v="21"/>
    <x v="1"/>
    <n v="1"/>
    <s v="Off-Network"/>
    <n v="334059.76424988598"/>
    <n v="301553.26925683802"/>
    <n v="32506.494993048302"/>
    <n v="0.90269257638363121"/>
    <n v="9.7307423616369862E-2"/>
  </r>
  <r>
    <n v="2017"/>
    <n v="23023"/>
    <x v="11"/>
    <n v="21"/>
    <x v="1"/>
    <n v="2"/>
    <s v="Rural Restricted Access"/>
    <n v="1668143.8363915901"/>
    <n v="1505818.3853044501"/>
    <n v="162325.451087147"/>
    <n v="0.90269097451556046"/>
    <n v="9.7309025484443742E-2"/>
  </r>
  <r>
    <n v="2017"/>
    <n v="23023"/>
    <x v="11"/>
    <n v="21"/>
    <x v="1"/>
    <n v="3"/>
    <s v="Rural Unrestricted Access"/>
    <n v="2177049.2037782199"/>
    <n v="1965205.0916994701"/>
    <n v="211844.11207874501"/>
    <n v="0.90269208812042501"/>
    <n v="9.7307911879572731E-2"/>
  </r>
  <r>
    <n v="2017"/>
    <n v="23023"/>
    <x v="11"/>
    <n v="21"/>
    <x v="1"/>
    <n v="4"/>
    <s v="Urban Restricted Access"/>
    <n v="345927.78457654599"/>
    <n v="312265.83970093803"/>
    <n v="33661.944875608096"/>
    <n v="0.90269083208562184"/>
    <n v="9.7309167914378589E-2"/>
  </r>
  <r>
    <n v="2017"/>
    <n v="23023"/>
    <x v="11"/>
    <n v="21"/>
    <x v="1"/>
    <n v="5"/>
    <s v="Urban Unrestricted Access"/>
    <n v="1175111.9778208099"/>
    <n v="1060768.0237499301"/>
    <n v="114343.954070882"/>
    <n v="0.9026952697027858"/>
    <n v="9.7304730297216022E-2"/>
  </r>
  <r>
    <n v="2017"/>
    <n v="23023"/>
    <x v="11"/>
    <n v="31"/>
    <x v="2"/>
    <n v="1"/>
    <s v="Off-Network"/>
    <n v="603459.86150506896"/>
    <n v="544738.17590115196"/>
    <n v="58721.685603917598"/>
    <n v="0.90269164637153954"/>
    <n v="9.7308353628461408E-2"/>
  </r>
  <r>
    <n v="2017"/>
    <n v="23023"/>
    <x v="11"/>
    <n v="31"/>
    <x v="2"/>
    <n v="2"/>
    <s v="Rural Restricted Access"/>
    <n v="3548319.62715169"/>
    <n v="3203039.1236744798"/>
    <n v="345280.50347720901"/>
    <n v="0.90269182605898046"/>
    <n v="9.7308173941019191E-2"/>
  </r>
  <r>
    <n v="2017"/>
    <n v="23023"/>
    <x v="11"/>
    <n v="31"/>
    <x v="2"/>
    <n v="3"/>
    <s v="Rural Unrestricted Access"/>
    <n v="5074048.9064999605"/>
    <n v="4580300.18394583"/>
    <n v="493748.72255412099"/>
    <n v="0.90269137494484375"/>
    <n v="9.7308625055154432E-2"/>
  </r>
  <r>
    <n v="2017"/>
    <n v="23023"/>
    <x v="11"/>
    <n v="31"/>
    <x v="2"/>
    <n v="4"/>
    <s v="Urban Restricted Access"/>
    <n v="715973.68735655094"/>
    <n v="646304.29441078904"/>
    <n v="69669.392945762302"/>
    <n v="0.90269280257632301"/>
    <n v="9.7307197423677563E-2"/>
  </r>
  <r>
    <n v="2017"/>
    <n v="23023"/>
    <x v="11"/>
    <n v="31"/>
    <x v="2"/>
    <n v="5"/>
    <s v="Urban Unrestricted Access"/>
    <n v="2541473.5902852402"/>
    <n v="2294171.55819513"/>
    <n v="247302.03209010899"/>
    <n v="0.90269344799197604"/>
    <n v="9.7306552008023517E-2"/>
  </r>
  <r>
    <n v="2017"/>
    <n v="23023"/>
    <x v="11"/>
    <n v="32"/>
    <x v="3"/>
    <n v="1"/>
    <s v="Off-Network"/>
    <n v="63536.207178405501"/>
    <n v="57353.640984489903"/>
    <n v="6182.5661939156098"/>
    <n v="0.90269223693892586"/>
    <n v="9.730776306107429E-2"/>
  </r>
  <r>
    <n v="2017"/>
    <n v="23023"/>
    <x v="11"/>
    <n v="32"/>
    <x v="3"/>
    <n v="2"/>
    <s v="Rural Restricted Access"/>
    <n v="335452.28088405001"/>
    <n v="302810.33181008499"/>
    <n v="32641.949073964999"/>
    <n v="0.90269271984694655"/>
    <n v="9.7307280153053358E-2"/>
  </r>
  <r>
    <n v="2017"/>
    <n v="23023"/>
    <x v="11"/>
    <n v="32"/>
    <x v="3"/>
    <n v="3"/>
    <s v="Rural Unrestricted Access"/>
    <n v="483214.23675269203"/>
    <n v="436193.41630982899"/>
    <n v="47020.820442862998"/>
    <n v="0.90269156645952009"/>
    <n v="9.7308433540479786E-2"/>
  </r>
  <r>
    <n v="2017"/>
    <n v="23023"/>
    <x v="11"/>
    <n v="32"/>
    <x v="3"/>
    <n v="4"/>
    <s v="Urban Restricted Access"/>
    <n v="66888.452703834599"/>
    <n v="60379.662697718399"/>
    <n v="6508.7900061161699"/>
    <n v="0.90269187366412107"/>
    <n v="9.7308126335878486E-2"/>
  </r>
  <r>
    <n v="2017"/>
    <n v="23023"/>
    <x v="11"/>
    <n v="32"/>
    <x v="3"/>
    <n v="5"/>
    <s v="Urban Unrestricted Access"/>
    <n v="243263.631198574"/>
    <n v="219592.30480734399"/>
    <n v="23671.326391229399"/>
    <n v="0.90269270307854887"/>
    <n v="9.7307296921448558E-2"/>
  </r>
  <r>
    <n v="2017"/>
    <n v="23023"/>
    <x v="11"/>
    <n v="42"/>
    <x v="4"/>
    <n v="1"/>
    <s v="Off-Network"/>
    <n v="7.1826024858926898"/>
    <n v="6.4836808009743399"/>
    <n v="0.69892168491835305"/>
    <n v="0.90269241736667205"/>
    <n v="9.7307582633328421E-2"/>
  </r>
  <r>
    <n v="2017"/>
    <n v="23023"/>
    <x v="11"/>
    <n v="42"/>
    <x v="4"/>
    <n v="2"/>
    <s v="Rural Restricted Access"/>
    <n v="568.94552280936296"/>
    <n v="513.582949670066"/>
    <n v="55.362573139296998"/>
    <n v="0.90269266402532644"/>
    <n v="9.7307335974673587E-2"/>
  </r>
  <r>
    <n v="2017"/>
    <n v="23023"/>
    <x v="11"/>
    <n v="42"/>
    <x v="4"/>
    <n v="3"/>
    <s v="Rural Unrestricted Access"/>
    <n v="687.52367004160601"/>
    <n v="620.62198807164305"/>
    <n v="66.901681969963505"/>
    <n v="0.90269181282745603"/>
    <n v="9.7308187172544761E-2"/>
  </r>
  <r>
    <n v="2017"/>
    <n v="23023"/>
    <x v="11"/>
    <n v="42"/>
    <x v="4"/>
    <n v="4"/>
    <s v="Urban Restricted Access"/>
    <n v="120.014522658034"/>
    <n v="108.335789141105"/>
    <n v="11.6787335169288"/>
    <n v="0.90268899747902964"/>
    <n v="9.7311002520968679E-2"/>
  </r>
  <r>
    <n v="2017"/>
    <n v="23023"/>
    <x v="11"/>
    <n v="42"/>
    <x v="4"/>
    <n v="5"/>
    <s v="Urban Unrestricted Access"/>
    <n v="291.482155401179"/>
    <n v="263.11890567650602"/>
    <n v="28.363249724673199"/>
    <n v="0.90269301499559906"/>
    <n v="9.7306985004401658E-2"/>
  </r>
  <r>
    <n v="2017"/>
    <n v="23023"/>
    <x v="11"/>
    <n v="43"/>
    <x v="5"/>
    <n v="1"/>
    <s v="Off-Network"/>
    <n v="87.170191797363501"/>
    <n v="78.688066018333402"/>
    <n v="8.4821257790300599"/>
    <n v="0.90269465279200356"/>
    <n v="9.7305347207995996E-2"/>
  </r>
  <r>
    <n v="2017"/>
    <n v="23023"/>
    <x v="11"/>
    <n v="43"/>
    <x v="5"/>
    <n v="2"/>
    <s v="Rural Restricted Access"/>
    <n v="1540.59066220348"/>
    <n v="1390.6821469384299"/>
    <n v="149.90851526505301"/>
    <n v="0.90269412963295614"/>
    <n v="9.7305870367045771E-2"/>
  </r>
  <r>
    <n v="2017"/>
    <n v="23023"/>
    <x v="11"/>
    <n v="43"/>
    <x v="5"/>
    <n v="3"/>
    <s v="Rural Unrestricted Access"/>
    <n v="1852.4351050558901"/>
    <n v="1672.1766828633299"/>
    <n v="180.25842219255699"/>
    <n v="0.90269110010894471"/>
    <n v="9.730889989105361E-2"/>
  </r>
  <r>
    <n v="2017"/>
    <n v="23023"/>
    <x v="11"/>
    <n v="43"/>
    <x v="5"/>
    <n v="4"/>
    <s v="Urban Restricted Access"/>
    <n v="357.95099755050302"/>
    <n v="323.11934370448802"/>
    <n v="34.8316538460152"/>
    <n v="0.90269155810607671"/>
    <n v="9.7308441893923847E-2"/>
  </r>
  <r>
    <n v="2017"/>
    <n v="23023"/>
    <x v="11"/>
    <n v="43"/>
    <x v="5"/>
    <n v="5"/>
    <s v="Urban Unrestricted Access"/>
    <n v="795.38930741890499"/>
    <n v="717.99249831722102"/>
    <n v="77.396809101684298"/>
    <n v="0.90269317379580805"/>
    <n v="9.7306826204192343E-2"/>
  </r>
  <r>
    <n v="2017"/>
    <n v="23023"/>
    <x v="11"/>
    <n v="51"/>
    <x v="6"/>
    <n v="1"/>
    <s v="Off-Network"/>
    <n v="28.0390098311"/>
    <n v="25.310614325173798"/>
    <n v="2.7283955059261298"/>
    <n v="0.90269287245300833"/>
    <n v="9.7307127546989128E-2"/>
  </r>
  <r>
    <n v="2017"/>
    <n v="23023"/>
    <x v="11"/>
    <n v="51"/>
    <x v="6"/>
    <n v="2"/>
    <s v="Rural Restricted Access"/>
    <n v="432.57420118928502"/>
    <n v="390.48153530622199"/>
    <n v="42.092665883063397"/>
    <n v="0.9026926114240359"/>
    <n v="9.7307388575964951E-2"/>
  </r>
  <r>
    <n v="2017"/>
    <n v="23023"/>
    <x v="11"/>
    <n v="51"/>
    <x v="6"/>
    <n v="3"/>
    <s v="Rural Unrestricted Access"/>
    <n v="1188.2611809259699"/>
    <n v="1072.6339814851499"/>
    <n v="115.627199440813"/>
    <n v="0.90269210061148686"/>
    <n v="9.7307899388507174E-2"/>
  </r>
  <r>
    <n v="2017"/>
    <n v="23023"/>
    <x v="11"/>
    <n v="51"/>
    <x v="6"/>
    <n v="4"/>
    <s v="Urban Restricted Access"/>
    <n v="91.7196979903851"/>
    <n v="82.794416361407798"/>
    <n v="8.9252816289772898"/>
    <n v="0.90268958768363006"/>
    <n v="9.7310412316369818E-2"/>
  </r>
  <r>
    <n v="2017"/>
    <n v="23023"/>
    <x v="11"/>
    <n v="51"/>
    <x v="6"/>
    <n v="5"/>
    <s v="Urban Unrestricted Access"/>
    <n v="508.045060320093"/>
    <n v="458.608331966116"/>
    <n v="49.436728353976797"/>
    <n v="0.90269223693892531"/>
    <n v="9.7307763061074276E-2"/>
  </r>
  <r>
    <n v="2017"/>
    <n v="23023"/>
    <x v="11"/>
    <n v="52"/>
    <x v="7"/>
    <n v="1"/>
    <s v="Off-Network"/>
    <n v="10542.135318238301"/>
    <n v="9516.2551147542599"/>
    <n v="1025.8802034840401"/>
    <n v="0.90268762707786265"/>
    <n v="9.7312372922137291E-2"/>
  </r>
  <r>
    <n v="2017"/>
    <n v="23023"/>
    <x v="11"/>
    <n v="52"/>
    <x v="7"/>
    <n v="2"/>
    <s v="Rural Restricted Access"/>
    <n v="94927.293847274501"/>
    <n v="85690.034033996693"/>
    <n v="9237.2598132777894"/>
    <n v="0.90269121304417099"/>
    <n v="9.7308786955828772E-2"/>
  </r>
  <r>
    <n v="2017"/>
    <n v="23023"/>
    <x v="11"/>
    <n v="52"/>
    <x v="7"/>
    <n v="3"/>
    <s v="Rural Unrestricted Access"/>
    <n v="286844.93162490299"/>
    <n v="258932.20700528601"/>
    <n v="27912.7246196173"/>
    <n v="0.90269054272111915"/>
    <n v="9.7309457278881906E-2"/>
  </r>
  <r>
    <n v="2017"/>
    <n v="23023"/>
    <x v="11"/>
    <n v="52"/>
    <x v="7"/>
    <n v="4"/>
    <s v="Urban Restricted Access"/>
    <n v="25038.8997961393"/>
    <n v="22602.422087392501"/>
    <n v="2436.4777087467301"/>
    <n v="0.9026923016352949"/>
    <n v="9.730769836470235E-2"/>
  </r>
  <r>
    <n v="2017"/>
    <n v="23023"/>
    <x v="11"/>
    <n v="52"/>
    <x v="7"/>
    <n v="5"/>
    <s v="Urban Unrestricted Access"/>
    <n v="119527.015320331"/>
    <n v="107896.789203051"/>
    <n v="11630.226117280499"/>
    <n v="0.90269792911576408"/>
    <n v="9.7302070884240102E-2"/>
  </r>
  <r>
    <n v="2017"/>
    <n v="23023"/>
    <x v="11"/>
    <n v="53"/>
    <x v="8"/>
    <n v="1"/>
    <s v="Off-Network"/>
    <n v="30.188681027643199"/>
    <n v="27.251123645450299"/>
    <n v="2.9375573821929"/>
    <n v="0.90269341745990705"/>
    <n v="9.7306582540092917E-2"/>
  </r>
  <r>
    <n v="2017"/>
    <n v="23023"/>
    <x v="11"/>
    <n v="53"/>
    <x v="8"/>
    <n v="2"/>
    <s v="Rural Restricted Access"/>
    <n v="188.20482237872599"/>
    <n v="169.89135610093899"/>
    <n v="18.3134662777865"/>
    <n v="0.90269395838893718"/>
    <n v="9.7306041611060171E-2"/>
  </r>
  <r>
    <n v="2017"/>
    <n v="23023"/>
    <x v="11"/>
    <n v="53"/>
    <x v="8"/>
    <n v="3"/>
    <s v="Rural Unrestricted Access"/>
    <n v="573.69070668810605"/>
    <n v="517.86603393654195"/>
    <n v="55.8246727515644"/>
    <n v="0.9026920392804727"/>
    <n v="9.7307960719527853E-2"/>
  </r>
  <r>
    <n v="2017"/>
    <n v="23023"/>
    <x v="11"/>
    <n v="53"/>
    <x v="8"/>
    <n v="4"/>
    <s v="Urban Restricted Access"/>
    <n v="51.738782637498701"/>
    <n v="46.704166656947102"/>
    <n v="5.0346159805516004"/>
    <n v="0.90269164205454921"/>
    <n v="9.7308357945450841E-2"/>
  </r>
  <r>
    <n v="2017"/>
    <n v="23023"/>
    <x v="11"/>
    <n v="53"/>
    <x v="8"/>
    <n v="5"/>
    <s v="Urban Unrestricted Access"/>
    <n v="232.56292947983701"/>
    <n v="209.93268624418499"/>
    <n v="22.630243235652099"/>
    <n v="0.90269195831739801"/>
    <n v="9.7308041682602389E-2"/>
  </r>
  <r>
    <n v="2017"/>
    <n v="23023"/>
    <x v="11"/>
    <n v="54"/>
    <x v="9"/>
    <n v="1"/>
    <s v="Off-Network"/>
    <n v="677.95317564557104"/>
    <n v="611.98292287001095"/>
    <n v="65.970252775559402"/>
    <n v="0.90269202188965203"/>
    <n v="9.7307978110346915E-2"/>
  </r>
  <r>
    <n v="2017"/>
    <n v="23023"/>
    <x v="11"/>
    <n v="54"/>
    <x v="9"/>
    <n v="2"/>
    <s v="Rural Restricted Access"/>
    <n v="4984.2902025582898"/>
    <n v="4499.2795865223197"/>
    <n v="485.01061603596702"/>
    <n v="0.90269213943701987"/>
    <n v="9.730786056297952E-2"/>
  </r>
  <r>
    <n v="2017"/>
    <n v="23023"/>
    <x v="11"/>
    <n v="54"/>
    <x v="9"/>
    <n v="3"/>
    <s v="Rural Unrestricted Access"/>
    <n v="13490.2052100567"/>
    <n v="12177.469499385899"/>
    <n v="1312.73571067085"/>
    <n v="0.90268971522448149"/>
    <n v="9.7310284775522143E-2"/>
  </r>
  <r>
    <n v="2017"/>
    <n v="23023"/>
    <x v="11"/>
    <n v="54"/>
    <x v="9"/>
    <n v="4"/>
    <s v="Urban Restricted Access"/>
    <n v="1222.5638166082399"/>
    <n v="1103.5988664146801"/>
    <n v="118.964950193558"/>
    <n v="0.90269223693892364"/>
    <n v="9.7307763061074873E-2"/>
  </r>
  <r>
    <n v="2017"/>
    <n v="23023"/>
    <x v="11"/>
    <n v="54"/>
    <x v="9"/>
    <n v="5"/>
    <s v="Urban Unrestricted Access"/>
    <n v="5482.9056226785297"/>
    <n v="4949.3760174754998"/>
    <n v="533.52960520302895"/>
    <n v="0.90269217784887057"/>
    <n v="9.730782215112925E-2"/>
  </r>
  <r>
    <n v="2017"/>
    <n v="23023"/>
    <x v="11"/>
    <n v="61"/>
    <x v="10"/>
    <n v="1"/>
    <s v="Off-Network"/>
    <n v="3.4275898688148101"/>
    <n v="3.0940586039970399"/>
    <n v="0.33353126481776701"/>
    <n v="0.90269218967755371"/>
    <n v="9.7307810322445384E-2"/>
  </r>
  <r>
    <n v="2017"/>
    <n v="23023"/>
    <x v="11"/>
    <n v="61"/>
    <x v="10"/>
    <n v="2"/>
    <s v="Rural Restricted Access"/>
    <n v="409.57785592552301"/>
    <n v="369.72299395495497"/>
    <n v="39.854861970568003"/>
    <n v="0.90269283020560764"/>
    <n v="9.7307169794392273E-2"/>
  </r>
  <r>
    <n v="2017"/>
    <n v="23023"/>
    <x v="11"/>
    <n v="61"/>
    <x v="10"/>
    <n v="3"/>
    <s v="Rural Unrestricted Access"/>
    <n v="91.028078583956201"/>
    <n v="82.170744862696395"/>
    <n v="8.8573337212597902"/>
    <n v="0.90269668591224206"/>
    <n v="9.7303314087757803E-2"/>
  </r>
  <r>
    <n v="2017"/>
    <n v="23023"/>
    <x v="11"/>
    <n v="61"/>
    <x v="10"/>
    <n v="4"/>
    <s v="Urban Restricted Access"/>
    <n v="82.194496231087498"/>
    <n v="74.196335286834497"/>
    <n v="7.9981609442530397"/>
    <n v="0.90269225664737451"/>
    <n v="9.7307743352625903E-2"/>
  </r>
  <r>
    <n v="2017"/>
    <n v="23023"/>
    <x v="11"/>
    <n v="61"/>
    <x v="10"/>
    <n v="5"/>
    <s v="Urban Unrestricted Access"/>
    <n v="45.919564426869599"/>
    <n v="41.451232711826101"/>
    <n v="4.4683317150435302"/>
    <n v="0.90269220166145836"/>
    <n v="9.7307798338542362E-2"/>
  </r>
  <r>
    <n v="2017"/>
    <n v="23025"/>
    <x v="12"/>
    <n v="11"/>
    <x v="0"/>
    <n v="1"/>
    <s v="Off-Network"/>
    <n v="6998.2943484623802"/>
    <n v="6317.2982045258896"/>
    <n v="680.99614393649199"/>
    <n v="0.90269112586181588"/>
    <n v="9.7308874138184259E-2"/>
  </r>
  <r>
    <n v="2017"/>
    <n v="23025"/>
    <x v="12"/>
    <n v="11"/>
    <x v="0"/>
    <n v="2"/>
    <s v="Rural Restricted Access"/>
    <n v="13115.043853984"/>
    <n v="11838.8239752154"/>
    <n v="1276.21987876864"/>
    <n v="0.90269038418953373"/>
    <n v="9.7309615810469333E-2"/>
  </r>
  <r>
    <n v="2017"/>
    <n v="23025"/>
    <x v="12"/>
    <n v="11"/>
    <x v="0"/>
    <n v="3"/>
    <s v="Rural Unrestricted Access"/>
    <n v="196252.910642317"/>
    <n v="177155.91411645"/>
    <n v="19096.996525867598"/>
    <n v="0.90269190676783162"/>
    <n v="9.7308093232171461E-2"/>
  </r>
  <r>
    <n v="2017"/>
    <n v="23025"/>
    <x v="12"/>
    <n v="11"/>
    <x v="0"/>
    <n v="4"/>
    <s v="Urban Restricted Access"/>
    <n v="781.043265365308"/>
    <n v="705.04281010761201"/>
    <n v="76.000455257695407"/>
    <n v="0.90269366803623974"/>
    <n v="9.7306331963759554E-2"/>
  </r>
  <r>
    <n v="2017"/>
    <n v="23025"/>
    <x v="12"/>
    <n v="11"/>
    <x v="0"/>
    <n v="5"/>
    <s v="Urban Unrestricted Access"/>
    <n v="15388.1944177239"/>
    <n v="13890.865198573099"/>
    <n v="1497.3292191507301"/>
    <n v="0.90269623722545389"/>
    <n v="9.7303762774541488E-2"/>
  </r>
  <r>
    <n v="2017"/>
    <n v="23025"/>
    <x v="12"/>
    <n v="21"/>
    <x v="1"/>
    <n v="1"/>
    <s v="Off-Network"/>
    <n v="439923.92254004302"/>
    <n v="397115.94211913802"/>
    <n v="42807.980420905602"/>
    <n v="0.90269231058465915"/>
    <n v="9.7307689415342277E-2"/>
  </r>
  <r>
    <n v="2017"/>
    <n v="23025"/>
    <x v="12"/>
    <n v="21"/>
    <x v="1"/>
    <n v="2"/>
    <s v="Rural Restricted Access"/>
    <n v="1091653.7579840501"/>
    <n v="985425.26685364498"/>
    <n v="106228.491130405"/>
    <n v="0.90269030784396642"/>
    <n v="9.7309692156033495E-2"/>
  </r>
  <r>
    <n v="2017"/>
    <n v="23025"/>
    <x v="12"/>
    <n v="21"/>
    <x v="1"/>
    <n v="3"/>
    <s v="Rural Unrestricted Access"/>
    <n v="4534273.6973141804"/>
    <n v="4093050.7508551301"/>
    <n v="441222.94645905698"/>
    <n v="0.90269159386642162"/>
    <n v="9.7308406133579856E-2"/>
  </r>
  <r>
    <n v="2017"/>
    <n v="23025"/>
    <x v="12"/>
    <n v="21"/>
    <x v="1"/>
    <n v="4"/>
    <s v="Urban Restricted Access"/>
    <n v="32037.835157710098"/>
    <n v="28920.295365638001"/>
    <n v="3117.5397920720302"/>
    <n v="0.90269193356150212"/>
    <n v="9.730806643849578E-2"/>
  </r>
  <r>
    <n v="2017"/>
    <n v="23025"/>
    <x v="12"/>
    <n v="21"/>
    <x v="1"/>
    <n v="5"/>
    <s v="Urban Unrestricted Access"/>
    <n v="704179.88960033702"/>
    <n v="635658.14093148604"/>
    <n v="68521.748668850603"/>
    <n v="0.90269283505420606"/>
    <n v="9.7307164945793431E-2"/>
  </r>
  <r>
    <n v="2017"/>
    <n v="23025"/>
    <x v="12"/>
    <n v="31"/>
    <x v="2"/>
    <n v="1"/>
    <s v="Off-Network"/>
    <n v="938190.15920387104"/>
    <n v="846897.29747102305"/>
    <n v="91292.861732847799"/>
    <n v="0.90269258226891103"/>
    <n v="9.7307417731088822E-2"/>
  </r>
  <r>
    <n v="2017"/>
    <n v="23025"/>
    <x v="12"/>
    <n v="31"/>
    <x v="2"/>
    <n v="2"/>
    <s v="Rural Restricted Access"/>
    <n v="2445625.2618137901"/>
    <n v="2207643.2124712998"/>
    <n v="237982.04934248701"/>
    <n v="0.90269071347178031"/>
    <n v="9.7309286528218311E-2"/>
  </r>
  <r>
    <n v="2017"/>
    <n v="23025"/>
    <x v="12"/>
    <n v="31"/>
    <x v="2"/>
    <n v="3"/>
    <s v="Rural Unrestricted Access"/>
    <n v="12082084.967333401"/>
    <n v="10906394.586492499"/>
    <n v="1175690.3808408701"/>
    <n v="0.90269143247877814"/>
    <n v="9.7308567521219233E-2"/>
  </r>
  <r>
    <n v="2017"/>
    <n v="23025"/>
    <x v="12"/>
    <n v="31"/>
    <x v="2"/>
    <n v="4"/>
    <s v="Urban Restricted Access"/>
    <n v="66117.887472476694"/>
    <n v="59684.066485908901"/>
    <n v="6433.82098656786"/>
    <n v="0.9026916734258027"/>
    <n v="9.7308326574198356E-2"/>
  </r>
  <r>
    <n v="2017"/>
    <n v="23025"/>
    <x v="12"/>
    <n v="31"/>
    <x v="2"/>
    <n v="5"/>
    <s v="Urban Unrestricted Access"/>
    <n v="1666397.91910951"/>
    <n v="1504247.0571128901"/>
    <n v="162150.86199662299"/>
    <n v="0.90269379231866165"/>
    <n v="9.7306207681340115E-2"/>
  </r>
  <r>
    <n v="2017"/>
    <n v="23025"/>
    <x v="12"/>
    <n v="32"/>
    <x v="3"/>
    <n v="1"/>
    <s v="Off-Network"/>
    <n v="106994.36561285899"/>
    <n v="96582.416260842801"/>
    <n v="10411.949352015699"/>
    <n v="0.90268693783661402"/>
    <n v="9.7313062163381356E-2"/>
  </r>
  <r>
    <n v="2017"/>
    <n v="23025"/>
    <x v="12"/>
    <n v="32"/>
    <x v="3"/>
    <n v="2"/>
    <s v="Rural Restricted Access"/>
    <n v="249865.222776768"/>
    <n v="225551.20249048699"/>
    <n v="24314.020286280698"/>
    <n v="0.90269145895504077"/>
    <n v="9.730854104495798E-2"/>
  </r>
  <r>
    <n v="2017"/>
    <n v="23025"/>
    <x v="12"/>
    <n v="32"/>
    <x v="3"/>
    <n v="3"/>
    <s v="Rural Unrestricted Access"/>
    <n v="1245058.31608319"/>
    <n v="1123904.63845715"/>
    <n v="121153.677626046"/>
    <n v="0.9026923670473721"/>
    <n v="9.73076329526327E-2"/>
  </r>
  <r>
    <n v="2017"/>
    <n v="23025"/>
    <x v="12"/>
    <n v="32"/>
    <x v="3"/>
    <n v="4"/>
    <s v="Urban Restricted Access"/>
    <n v="6605.3617473976901"/>
    <n v="5962.6073136158502"/>
    <n v="642.75443378183195"/>
    <n v="0.902692016219238"/>
    <n v="9.7307983780760748E-2"/>
  </r>
  <r>
    <n v="2017"/>
    <n v="23025"/>
    <x v="12"/>
    <n v="32"/>
    <x v="3"/>
    <n v="5"/>
    <s v="Urban Unrestricted Access"/>
    <n v="172580.127861535"/>
    <n v="155786.66067423701"/>
    <n v="16793.467187298698"/>
    <n v="0.90269176761317627"/>
    <n v="9.7308232386827773E-2"/>
  </r>
  <r>
    <n v="2017"/>
    <n v="23025"/>
    <x v="12"/>
    <n v="42"/>
    <x v="4"/>
    <n v="1"/>
    <s v="Off-Network"/>
    <n v="3.6611379342296599"/>
    <n v="3.30488386945107"/>
    <n v="0.35625406477858701"/>
    <n v="0.90269307762272299"/>
    <n v="9.7306922377276242E-2"/>
  </r>
  <r>
    <n v="2017"/>
    <n v="23025"/>
    <x v="12"/>
    <n v="42"/>
    <x v="4"/>
    <n v="2"/>
    <s v="Rural Restricted Access"/>
    <n v="142.407809536922"/>
    <n v="128.55084532920901"/>
    <n v="13.856964207713"/>
    <n v="0.90269519450672886"/>
    <n v="9.7304805493271154E-2"/>
  </r>
  <r>
    <n v="2017"/>
    <n v="23025"/>
    <x v="12"/>
    <n v="42"/>
    <x v="4"/>
    <n v="3"/>
    <s v="Rural Unrestricted Access"/>
    <n v="359.45147428713398"/>
    <n v="324.47441177896098"/>
    <n v="34.9770625081728"/>
    <n v="0.90269322840436339"/>
    <n v="9.7306771595636082E-2"/>
  </r>
  <r>
    <n v="2017"/>
    <n v="23025"/>
    <x v="12"/>
    <n v="42"/>
    <x v="4"/>
    <n v="4"/>
    <s v="Urban Restricted Access"/>
    <n v="4.5833449376386204"/>
    <n v="4.1373476265233498"/>
    <n v="0.44599731111527202"/>
    <n v="0.90269174212642778"/>
    <n v="9.7308257873572515E-2"/>
  </r>
  <r>
    <n v="2017"/>
    <n v="23025"/>
    <x v="12"/>
    <n v="42"/>
    <x v="4"/>
    <n v="5"/>
    <s v="Urban Unrestricted Access"/>
    <n v="41.792283447089801"/>
    <n v="37.725564971861203"/>
    <n v="4.0667184752285896"/>
    <n v="0.90269212065482907"/>
    <n v="9.7307879345170711E-2"/>
  </r>
  <r>
    <n v="2017"/>
    <n v="23025"/>
    <x v="12"/>
    <n v="43"/>
    <x v="5"/>
    <n v="1"/>
    <s v="Off-Network"/>
    <n v="124.334613633313"/>
    <n v="112.2365708785"/>
    <n v="12.098042754812999"/>
    <n v="0.90269770901856439"/>
    <n v="9.7302290981435668E-2"/>
  </r>
  <r>
    <n v="2017"/>
    <n v="23025"/>
    <x v="12"/>
    <n v="43"/>
    <x v="5"/>
    <n v="2"/>
    <s v="Rural Restricted Access"/>
    <n v="1337.70157901265"/>
    <n v="1207.5333166934499"/>
    <n v="130.168262319197"/>
    <n v="0.90269260023205133"/>
    <n v="9.7307399767946348E-2"/>
  </r>
  <r>
    <n v="2017"/>
    <n v="23025"/>
    <x v="12"/>
    <n v="43"/>
    <x v="5"/>
    <n v="3"/>
    <s v="Rural Unrestricted Access"/>
    <n v="3324.2180707027001"/>
    <n v="3000.7427684560798"/>
    <n v="323.47530224662398"/>
    <n v="0.90269131104920519"/>
    <n v="9.7308688950795932E-2"/>
  </r>
  <r>
    <n v="2017"/>
    <n v="23025"/>
    <x v="12"/>
    <n v="43"/>
    <x v="5"/>
    <n v="4"/>
    <s v="Urban Restricted Access"/>
    <n v="50.0931501693481"/>
    <n v="45.218694541834402"/>
    <n v="4.8744556275136803"/>
    <n v="0.90269217226237919"/>
    <n v="9.7307827737620506E-2"/>
  </r>
  <r>
    <n v="2017"/>
    <n v="23025"/>
    <x v="12"/>
    <n v="43"/>
    <x v="5"/>
    <n v="5"/>
    <s v="Urban Unrestricted Access"/>
    <n v="391.70624177573899"/>
    <n v="353.59015121296198"/>
    <n v="38.116090562776897"/>
    <n v="0.90269215422765881"/>
    <n v="9.7307845772340931E-2"/>
  </r>
  <r>
    <n v="2017"/>
    <n v="23025"/>
    <x v="12"/>
    <n v="51"/>
    <x v="6"/>
    <n v="1"/>
    <s v="Off-Network"/>
    <n v="54.582687899202497"/>
    <n v="49.271344338980803"/>
    <n v="5.3113435602217303"/>
    <n v="0.90269179176316638"/>
    <n v="9.7308208236834268E-2"/>
  </r>
  <r>
    <n v="2017"/>
    <n v="23025"/>
    <x v="12"/>
    <n v="51"/>
    <x v="6"/>
    <n v="2"/>
    <s v="Rural Restricted Access"/>
    <n v="460.09981012685699"/>
    <n v="415.32876980748301"/>
    <n v="44.771040319373803"/>
    <n v="0.90269276506106388"/>
    <n v="9.7307234938935755E-2"/>
  </r>
  <r>
    <n v="2017"/>
    <n v="23025"/>
    <x v="12"/>
    <n v="51"/>
    <x v="6"/>
    <n v="3"/>
    <s v="Rural Unrestricted Access"/>
    <n v="2368.9651546792502"/>
    <n v="2138.4480746337499"/>
    <n v="230.517080045499"/>
    <n v="0.90269292075057495"/>
    <n v="9.7307079249424513E-2"/>
  </r>
  <r>
    <n v="2017"/>
    <n v="23025"/>
    <x v="12"/>
    <n v="51"/>
    <x v="6"/>
    <n v="4"/>
    <s v="Urban Restricted Access"/>
    <n v="13.4013911570116"/>
    <n v="12.097283163837201"/>
    <n v="1.30410799317438"/>
    <n v="0.90268861061546646"/>
    <n v="9.7311389384532029E-2"/>
  </r>
  <r>
    <n v="2017"/>
    <n v="23025"/>
    <x v="12"/>
    <n v="51"/>
    <x v="6"/>
    <n v="5"/>
    <s v="Urban Unrestricted Access"/>
    <n v="335.040682993394"/>
    <n v="302.43855879981402"/>
    <n v="32.602124193580501"/>
    <n v="0.9026920435384177"/>
    <n v="9.7307956461583855E-2"/>
  </r>
  <r>
    <n v="2017"/>
    <n v="23025"/>
    <x v="12"/>
    <n v="52"/>
    <x v="7"/>
    <n v="1"/>
    <s v="Off-Network"/>
    <n v="17327.0060391363"/>
    <n v="15640.9522209963"/>
    <n v="1686.05381814005"/>
    <n v="0.90269214344753324"/>
    <n v="9.7307856552469624E-2"/>
  </r>
  <r>
    <n v="2017"/>
    <n v="23025"/>
    <x v="12"/>
    <n v="52"/>
    <x v="7"/>
    <n v="2"/>
    <s v="Rural Restricted Access"/>
    <n v="87532.870266588405"/>
    <n v="79015.291064410601"/>
    <n v="8517.5792021778198"/>
    <n v="0.90269279213355136"/>
    <n v="9.7307207866448878E-2"/>
  </r>
  <r>
    <n v="2017"/>
    <n v="23025"/>
    <x v="12"/>
    <n v="52"/>
    <x v="7"/>
    <n v="3"/>
    <s v="Rural Unrestricted Access"/>
    <n v="485630.68748369103"/>
    <n v="438374.64662934898"/>
    <n v="47256.040854342202"/>
    <n v="0.90269140300996931"/>
    <n v="9.730859699003104E-2"/>
  </r>
  <r>
    <n v="2017"/>
    <n v="23025"/>
    <x v="12"/>
    <n v="52"/>
    <x v="7"/>
    <n v="4"/>
    <s v="Urban Restricted Access"/>
    <n v="3430.0442742693299"/>
    <n v="3096.2698029470198"/>
    <n v="333.77447132231299"/>
    <n v="0.90269091456744799"/>
    <n v="9.7309085432552858E-2"/>
  </r>
  <r>
    <n v="2017"/>
    <n v="23025"/>
    <x v="12"/>
    <n v="52"/>
    <x v="7"/>
    <n v="5"/>
    <s v="Urban Unrestricted Access"/>
    <n v="66938.2999073955"/>
    <n v="60424.696639703303"/>
    <n v="6513.6032676921996"/>
    <n v="0.90269243054121007"/>
    <n v="9.7307569458789933E-2"/>
  </r>
  <r>
    <n v="2017"/>
    <n v="23025"/>
    <x v="12"/>
    <n v="53"/>
    <x v="8"/>
    <n v="1"/>
    <s v="Off-Network"/>
    <n v="273.928517490692"/>
    <n v="247.27359979430801"/>
    <n v="26.654917696383801"/>
    <n v="0.90269389276970879"/>
    <n v="9.7306107230290567E-2"/>
  </r>
  <r>
    <n v="2017"/>
    <n v="23025"/>
    <x v="12"/>
    <n v="53"/>
    <x v="8"/>
    <n v="2"/>
    <s v="Rural Restricted Access"/>
    <n v="1163.8942484238501"/>
    <n v="1050.64348643318"/>
    <n v="113.25076199066901"/>
    <n v="0.90269669074829206"/>
    <n v="9.7303309251707021E-2"/>
  </r>
  <r>
    <n v="2017"/>
    <n v="23025"/>
    <x v="12"/>
    <n v="53"/>
    <x v="8"/>
    <n v="3"/>
    <s v="Rural Unrestricted Access"/>
    <n v="6488.4443301791698"/>
    <n v="5857.0691366261099"/>
    <n v="631.37519355306097"/>
    <n v="0.90269236177054091"/>
    <n v="9.7307638229459287E-2"/>
  </r>
  <r>
    <n v="2017"/>
    <n v="23025"/>
    <x v="12"/>
    <n v="53"/>
    <x v="8"/>
    <n v="4"/>
    <s v="Urban Restricted Access"/>
    <n v="48.007664627474597"/>
    <n v="43.336178571308203"/>
    <n v="4.67148605616641"/>
    <n v="0.90269291180031863"/>
    <n v="9.7307088199681702E-2"/>
  </r>
  <r>
    <n v="2017"/>
    <n v="23025"/>
    <x v="12"/>
    <n v="53"/>
    <x v="8"/>
    <n v="5"/>
    <s v="Urban Unrestricted Access"/>
    <n v="870.09938520264097"/>
    <n v="785.43163640256205"/>
    <n v="84.667748800079195"/>
    <n v="0.90269186458468731"/>
    <n v="9.7308135415313024E-2"/>
  </r>
  <r>
    <n v="2017"/>
    <n v="23025"/>
    <x v="12"/>
    <n v="54"/>
    <x v="9"/>
    <n v="1"/>
    <s v="Off-Network"/>
    <n v="1130.7471232133"/>
    <n v="1020.71535412489"/>
    <n v="110.031769088407"/>
    <n v="0.90269109084644206"/>
    <n v="9.7308909153555292E-2"/>
  </r>
  <r>
    <n v="2017"/>
    <n v="23025"/>
    <x v="12"/>
    <n v="54"/>
    <x v="9"/>
    <n v="2"/>
    <s v="Rural Restricted Access"/>
    <n v="5504.5651182359597"/>
    <n v="4968.9366235714497"/>
    <n v="535.628494664512"/>
    <n v="0.90269376723511952"/>
    <n v="9.7306232764880818E-2"/>
  </r>
  <r>
    <n v="2017"/>
    <n v="23025"/>
    <x v="12"/>
    <n v="54"/>
    <x v="9"/>
    <n v="3"/>
    <s v="Rural Unrestricted Access"/>
    <n v="27423.131184057998"/>
    <n v="24754.655732036801"/>
    <n v="2668.47545202122"/>
    <n v="0.90269253229651347"/>
    <n v="9.7307467703487333E-2"/>
  </r>
  <r>
    <n v="2017"/>
    <n v="23025"/>
    <x v="12"/>
    <n v="54"/>
    <x v="9"/>
    <n v="4"/>
    <s v="Urban Restricted Access"/>
    <n v="202.09203399683901"/>
    <n v="182.42715322503901"/>
    <n v="19.6648807717993"/>
    <n v="0.90269343930643209"/>
    <n v="9.7306560693564428E-2"/>
  </r>
  <r>
    <n v="2017"/>
    <n v="23025"/>
    <x v="12"/>
    <n v="54"/>
    <x v="9"/>
    <n v="5"/>
    <s v="Urban Unrestricted Access"/>
    <n v="3686.6688115864899"/>
    <n v="3327.9273163839798"/>
    <n v="358.74149520251098"/>
    <n v="0.90269223693892586"/>
    <n v="9.7307763061074415E-2"/>
  </r>
  <r>
    <n v="2017"/>
    <n v="23025"/>
    <x v="12"/>
    <n v="61"/>
    <x v="10"/>
    <n v="1"/>
    <s v="Off-Network"/>
    <n v="11.014460766531201"/>
    <n v="9.9426196302369902"/>
    <n v="1.0718411362942399"/>
    <n v="0.90268782475932619"/>
    <n v="9.731217524067648E-2"/>
  </r>
  <r>
    <n v="2017"/>
    <n v="23025"/>
    <x v="12"/>
    <n v="61"/>
    <x v="10"/>
    <n v="2"/>
    <s v="Rural Restricted Access"/>
    <n v="157.358596851995"/>
    <n v="142.04644859093699"/>
    <n v="15.3121482610582"/>
    <n v="0.90269264871839194"/>
    <n v="9.7307351281609195E-2"/>
  </r>
  <r>
    <n v="2017"/>
    <n v="23025"/>
    <x v="12"/>
    <n v="61"/>
    <x v="10"/>
    <n v="3"/>
    <s v="Rural Unrestricted Access"/>
    <n v="320.07640066551301"/>
    <n v="288.929996130321"/>
    <n v="31.146404535192499"/>
    <n v="0.90269071862083117"/>
    <n v="9.7309281379170429E-2"/>
  </r>
  <r>
    <n v="2017"/>
    <n v="23025"/>
    <x v="12"/>
    <n v="61"/>
    <x v="10"/>
    <n v="4"/>
    <s v="Urban Restricted Access"/>
    <n v="4.1454149032410097"/>
    <n v="3.74202899226868"/>
    <n v="0.403385910972335"/>
    <n v="0.90269106461286897"/>
    <n v="9.7308935387132367E-2"/>
  </r>
  <r>
    <n v="2017"/>
    <n v="23025"/>
    <x v="12"/>
    <n v="61"/>
    <x v="10"/>
    <n v="5"/>
    <s v="Urban Unrestricted Access"/>
    <n v="46.574747298715899"/>
    <n v="42.042667683721"/>
    <n v="4.5320796149949398"/>
    <n v="0.90269234128255049"/>
    <n v="9.7307658717450368E-2"/>
  </r>
  <r>
    <n v="2017"/>
    <n v="23027"/>
    <x v="13"/>
    <n v="11"/>
    <x v="0"/>
    <n v="1"/>
    <s v="Off-Network"/>
    <n v="5703.6502946914397"/>
    <n v="5148.63501149888"/>
    <n v="555.01528319255704"/>
    <n v="0.90269121448256928"/>
    <n v="9.7308785517430232E-2"/>
  </r>
  <r>
    <n v="2017"/>
    <n v="23027"/>
    <x v="13"/>
    <n v="11"/>
    <x v="0"/>
    <n v="2"/>
    <s v="Rural Restricted Access"/>
    <n v="470.216852541631"/>
    <n v="424.46110246718598"/>
    <n v="45.755750074445203"/>
    <n v="0.90269223693892597"/>
    <n v="9.7307763061074429E-2"/>
  </r>
  <r>
    <n v="2017"/>
    <n v="23027"/>
    <x v="13"/>
    <n v="11"/>
    <x v="0"/>
    <n v="3"/>
    <s v="Rural Unrestricted Access"/>
    <n v="129894.558910361"/>
    <n v="117255.101535664"/>
    <n v="12639.4573746975"/>
    <n v="0.90269448173407041"/>
    <n v="9.7305518265933449E-2"/>
  </r>
  <r>
    <n v="2017"/>
    <n v="23027"/>
    <x v="13"/>
    <n v="11"/>
    <x v="0"/>
    <n v="4"/>
    <s v="Urban Restricted Access"/>
    <n v="0"/>
    <n v="0"/>
    <n v="0"/>
    <e v="#DIV/0!"/>
    <e v="#DIV/0!"/>
  </r>
  <r>
    <n v="2017"/>
    <n v="23027"/>
    <x v="13"/>
    <n v="11"/>
    <x v="0"/>
    <n v="5"/>
    <s v="Urban Unrestricted Access"/>
    <n v="16164.7480610155"/>
    <n v="14591.807166086001"/>
    <n v="1572.94089492952"/>
    <n v="0.90269313886042191"/>
    <n v="9.730686113957937E-2"/>
  </r>
  <r>
    <n v="2017"/>
    <n v="23027"/>
    <x v="13"/>
    <n v="21"/>
    <x v="1"/>
    <n v="1"/>
    <s v="Off-Network"/>
    <n v="355765.64891384798"/>
    <n v="321147.08383518597"/>
    <n v="34618.565078661602"/>
    <n v="0.90269278334107739"/>
    <n v="9.7307216658921489E-2"/>
  </r>
  <r>
    <n v="2017"/>
    <n v="23027"/>
    <x v="13"/>
    <n v="21"/>
    <x v="1"/>
    <n v="2"/>
    <s v="Rural Restricted Access"/>
    <n v="53909.539791554998"/>
    <n v="48663.710107379098"/>
    <n v="5245.8296841759702"/>
    <n v="0.90269199654719245"/>
    <n v="9.730800345280885E-2"/>
  </r>
  <r>
    <n v="2017"/>
    <n v="23027"/>
    <x v="13"/>
    <n v="21"/>
    <x v="1"/>
    <n v="3"/>
    <s v="Rural Unrestricted Access"/>
    <n v="3703866.5185341602"/>
    <n v="3343454.3068129402"/>
    <n v="360412.21172121802"/>
    <n v="0.90269298045226087"/>
    <n v="9.7307019547738599E-2"/>
  </r>
  <r>
    <n v="2017"/>
    <n v="23027"/>
    <x v="13"/>
    <n v="21"/>
    <x v="1"/>
    <n v="4"/>
    <s v="Urban Restricted Access"/>
    <n v="0"/>
    <n v="0"/>
    <n v="0"/>
    <e v="#DIV/0!"/>
    <e v="#DIV/0!"/>
  </r>
  <r>
    <n v="2017"/>
    <n v="23027"/>
    <x v="13"/>
    <n v="21"/>
    <x v="1"/>
    <n v="5"/>
    <s v="Urban Unrestricted Access"/>
    <n v="660169.27907904098"/>
    <n v="595929.456500581"/>
    <n v="64239.822578459498"/>
    <n v="0.9026918934063749"/>
    <n v="9.7308106593624405E-2"/>
  </r>
  <r>
    <n v="2017"/>
    <n v="23027"/>
    <x v="13"/>
    <n v="31"/>
    <x v="2"/>
    <n v="1"/>
    <s v="Off-Network"/>
    <n v="679041.211053245"/>
    <n v="612965.40797122801"/>
    <n v="66075.803082017504"/>
    <n v="0.90269249935577789"/>
    <n v="9.7307500644222847E-2"/>
  </r>
  <r>
    <n v="2017"/>
    <n v="23027"/>
    <x v="13"/>
    <n v="31"/>
    <x v="2"/>
    <n v="2"/>
    <s v="Rural Restricted Access"/>
    <n v="128869.781375226"/>
    <n v="116329.313843421"/>
    <n v="12540.467531804999"/>
    <n v="0.90268884297016594"/>
    <n v="9.7311157029834047E-2"/>
  </r>
  <r>
    <n v="2017"/>
    <n v="23027"/>
    <x v="13"/>
    <n v="31"/>
    <x v="2"/>
    <n v="3"/>
    <s v="Rural Unrestricted Access"/>
    <n v="8584936.7418744303"/>
    <n v="7749523.3529823897"/>
    <n v="835413.38889204198"/>
    <n v="0.90268846305911898"/>
    <n v="9.731153694088121E-2"/>
  </r>
  <r>
    <n v="2017"/>
    <n v="23027"/>
    <x v="13"/>
    <n v="31"/>
    <x v="2"/>
    <n v="4"/>
    <s v="Urban Restricted Access"/>
    <n v="0"/>
    <n v="0"/>
    <n v="0"/>
    <e v="#DIV/0!"/>
    <e v="#DIV/0!"/>
  </r>
  <r>
    <n v="2017"/>
    <n v="23027"/>
    <x v="13"/>
    <n v="31"/>
    <x v="2"/>
    <n v="5"/>
    <s v="Urban Unrestricted Access"/>
    <n v="1488845.7224663901"/>
    <n v="1343971.5815739001"/>
    <n v="144874.140892492"/>
    <n v="0.90269365139290947"/>
    <n v="9.7306348607091794E-2"/>
  </r>
  <r>
    <n v="2017"/>
    <n v="23027"/>
    <x v="13"/>
    <n v="32"/>
    <x v="3"/>
    <n v="1"/>
    <s v="Off-Network"/>
    <n v="82886.453012836704"/>
    <n v="74820.978741128303"/>
    <n v="8065.47427170836"/>
    <n v="0.90269249100984816"/>
    <n v="9.7307508990151295E-2"/>
  </r>
  <r>
    <n v="2017"/>
    <n v="23027"/>
    <x v="13"/>
    <n v="32"/>
    <x v="3"/>
    <n v="2"/>
    <s v="Rural Restricted Access"/>
    <n v="14132.9895388854"/>
    <n v="12757.726982083101"/>
    <n v="1375.26255680226"/>
    <n v="0.90269131997738961"/>
    <n v="9.7308680022607605E-2"/>
  </r>
  <r>
    <n v="2017"/>
    <n v="23027"/>
    <x v="13"/>
    <n v="32"/>
    <x v="3"/>
    <n v="3"/>
    <s v="Rural Unrestricted Access"/>
    <n v="947704.14323377202"/>
    <n v="855482.90511562303"/>
    <n v="92221.238118149093"/>
    <n v="0.90268984389635554"/>
    <n v="9.7310156103644574E-2"/>
  </r>
  <r>
    <n v="2017"/>
    <n v="23027"/>
    <x v="13"/>
    <n v="32"/>
    <x v="3"/>
    <n v="4"/>
    <s v="Urban Restricted Access"/>
    <n v="0"/>
    <n v="0"/>
    <n v="0"/>
    <e v="#DIV/0!"/>
    <e v="#DIV/0!"/>
  </r>
  <r>
    <n v="2017"/>
    <n v="23027"/>
    <x v="13"/>
    <n v="32"/>
    <x v="3"/>
    <n v="5"/>
    <s v="Urban Unrestricted Access"/>
    <n v="165168.83551483901"/>
    <n v="149096.36641533201"/>
    <n v="16072.469099506799"/>
    <n v="0.90269066770732898"/>
    <n v="9.7309332292669859E-2"/>
  </r>
  <r>
    <n v="2017"/>
    <n v="23027"/>
    <x v="13"/>
    <n v="42"/>
    <x v="4"/>
    <n v="1"/>
    <s v="Off-Network"/>
    <n v="11.9807880274406"/>
    <n v="10.8149497654477"/>
    <n v="1.16583826199288"/>
    <n v="0.90269102004620372"/>
    <n v="9.730897995379463E-2"/>
  </r>
  <r>
    <n v="2017"/>
    <n v="23027"/>
    <x v="13"/>
    <n v="42"/>
    <x v="4"/>
    <n v="2"/>
    <s v="Rural Restricted Access"/>
    <n v="42.128899672828602"/>
    <n v="38.0294630839606"/>
    <n v="4.0994365888679702"/>
    <n v="0.90269300597205082"/>
    <n v="9.7306994027948401E-2"/>
  </r>
  <r>
    <n v="2017"/>
    <n v="23027"/>
    <x v="13"/>
    <n v="42"/>
    <x v="4"/>
    <n v="3"/>
    <s v="Rural Unrestricted Access"/>
    <n v="2231.4172366299399"/>
    <n v="2014.2807489812001"/>
    <n v="217.13648764874199"/>
    <n v="0.90269122059096563"/>
    <n v="9.7308779409035318E-2"/>
  </r>
  <r>
    <n v="2017"/>
    <n v="23027"/>
    <x v="13"/>
    <n v="42"/>
    <x v="4"/>
    <n v="4"/>
    <s v="Urban Restricted Access"/>
    <n v="0"/>
    <n v="0"/>
    <n v="0"/>
    <e v="#DIV/0!"/>
    <e v="#DIV/0!"/>
  </r>
  <r>
    <n v="2017"/>
    <n v="23027"/>
    <x v="13"/>
    <n v="42"/>
    <x v="4"/>
    <n v="5"/>
    <s v="Urban Unrestricted Access"/>
    <n v="270.49656704586403"/>
    <n v="244.17549137538501"/>
    <n v="26.321075670479001"/>
    <n v="0.90269349456839443"/>
    <n v="9.7306505431605475E-2"/>
  </r>
  <r>
    <n v="2017"/>
    <n v="23027"/>
    <x v="13"/>
    <n v="43"/>
    <x v="5"/>
    <n v="1"/>
    <s v="Off-Network"/>
    <n v="204.91923918019199"/>
    <n v="184.97934659184401"/>
    <n v="19.939892588347899"/>
    <n v="0.90269389702928671"/>
    <n v="9.7306102970712863E-2"/>
  </r>
  <r>
    <n v="2017"/>
    <n v="23027"/>
    <x v="13"/>
    <n v="43"/>
    <x v="5"/>
    <n v="2"/>
    <s v="Rural Restricted Access"/>
    <n v="154.56175544746"/>
    <n v="139.52260392861899"/>
    <n v="15.039151518841599"/>
    <n v="0.90269810616926349"/>
    <n v="9.7301893830740296E-2"/>
  </r>
  <r>
    <n v="2017"/>
    <n v="23027"/>
    <x v="13"/>
    <n v="43"/>
    <x v="5"/>
    <n v="3"/>
    <s v="Rural Unrestricted Access"/>
    <n v="8204.6472809345705"/>
    <n v="7406.2691394253397"/>
    <n v="798.378141509226"/>
    <n v="0.90269196052285505"/>
    <n v="9.7308039477144323E-2"/>
  </r>
  <r>
    <n v="2017"/>
    <n v="23027"/>
    <x v="13"/>
    <n v="43"/>
    <x v="5"/>
    <n v="4"/>
    <s v="Urban Restricted Access"/>
    <n v="0"/>
    <n v="0"/>
    <n v="0"/>
    <e v="#DIV/0!"/>
    <e v="#DIV/0!"/>
  </r>
  <r>
    <n v="2017"/>
    <n v="23027"/>
    <x v="13"/>
    <n v="43"/>
    <x v="5"/>
    <n v="5"/>
    <s v="Urban Unrestricted Access"/>
    <n v="1007.27619039972"/>
    <n v="909.25634771231501"/>
    <n v="98.019842687404093"/>
    <n v="0.90268821637836238"/>
    <n v="9.7311783621636713E-2"/>
  </r>
  <r>
    <n v="2017"/>
    <n v="23027"/>
    <x v="13"/>
    <n v="51"/>
    <x v="6"/>
    <n v="1"/>
    <s v="Off-Network"/>
    <n v="36.133571545050302"/>
    <n v="32.617452408518901"/>
    <n v="3.51611913653137"/>
    <n v="0.90269107131722071"/>
    <n v="9.7308928682778378E-2"/>
  </r>
  <r>
    <n v="2017"/>
    <n v="23027"/>
    <x v="13"/>
    <n v="51"/>
    <x v="6"/>
    <n v="2"/>
    <s v="Rural Restricted Access"/>
    <n v="23.025696916620699"/>
    <n v="20.785108137186199"/>
    <n v="2.2405887794344599"/>
    <n v="0.90269181482115446"/>
    <n v="9.7308185178843806E-2"/>
  </r>
  <r>
    <n v="2017"/>
    <n v="23027"/>
    <x v="13"/>
    <n v="51"/>
    <x v="6"/>
    <n v="3"/>
    <s v="Rural Unrestricted Access"/>
    <n v="2246.8184199974899"/>
    <n v="2028.1797138096199"/>
    <n v="218.638706187868"/>
    <n v="0.90268964138716901"/>
    <n v="9.7310358612830078E-2"/>
  </r>
  <r>
    <n v="2017"/>
    <n v="23027"/>
    <x v="13"/>
    <n v="51"/>
    <x v="6"/>
    <n v="4"/>
    <s v="Urban Restricted Access"/>
    <n v="0"/>
    <n v="0"/>
    <n v="0"/>
    <e v="#DIV/0!"/>
    <e v="#DIV/0!"/>
  </r>
  <r>
    <n v="2017"/>
    <n v="23027"/>
    <x v="13"/>
    <n v="51"/>
    <x v="6"/>
    <n v="5"/>
    <s v="Urban Unrestricted Access"/>
    <n v="328.68790571385398"/>
    <n v="296.70402086361003"/>
    <n v="31.9838848502445"/>
    <n v="0.90269223693892719"/>
    <n v="9.7307763061074512E-2"/>
  </r>
  <r>
    <n v="2017"/>
    <n v="23027"/>
    <x v="13"/>
    <n v="52"/>
    <x v="7"/>
    <n v="1"/>
    <s v="Off-Network"/>
    <n v="13126.514614871099"/>
    <n v="11849.1915014277"/>
    <n v="1277.32311344341"/>
    <n v="0.90269137307809699"/>
    <n v="9.7308626921903826E-2"/>
  </r>
  <r>
    <n v="2017"/>
    <n v="23027"/>
    <x v="13"/>
    <n v="52"/>
    <x v="7"/>
    <n v="2"/>
    <s v="Rural Restricted Access"/>
    <n v="4749.3757670965897"/>
    <n v="4287.2231773305703"/>
    <n v="462.152589766017"/>
    <n v="0.90269192996524161"/>
    <n v="9.7308070034757901E-2"/>
  </r>
  <r>
    <n v="2017"/>
    <n v="23027"/>
    <x v="13"/>
    <n v="52"/>
    <x v="7"/>
    <n v="3"/>
    <s v="Rural Unrestricted Access"/>
    <n v="516840.43491794798"/>
    <n v="466547.58914841397"/>
    <n v="50292.845769533502"/>
    <n v="0.90269173545309334"/>
    <n v="9.7308264546905748E-2"/>
  </r>
  <r>
    <n v="2017"/>
    <n v="23027"/>
    <x v="13"/>
    <n v="52"/>
    <x v="7"/>
    <n v="4"/>
    <s v="Urban Restricted Access"/>
    <n v="0"/>
    <n v="0"/>
    <n v="0"/>
    <e v="#DIV/0!"/>
    <e v="#DIV/0!"/>
  </r>
  <r>
    <n v="2017"/>
    <n v="23027"/>
    <x v="13"/>
    <n v="52"/>
    <x v="7"/>
    <n v="5"/>
    <s v="Urban Unrestricted Access"/>
    <n v="73690.276534573102"/>
    <n v="66519.668104383396"/>
    <n v="7170.6084301897799"/>
    <n v="0.90269261064822459"/>
    <n v="9.7307389351776435E-2"/>
  </r>
  <r>
    <n v="2017"/>
    <n v="23027"/>
    <x v="13"/>
    <n v="53"/>
    <x v="8"/>
    <n v="1"/>
    <s v="Off-Network"/>
    <n v="0"/>
    <n v="0"/>
    <n v="0"/>
    <e v="#DIV/0!"/>
    <e v="#DIV/0!"/>
  </r>
  <r>
    <n v="2017"/>
    <n v="23027"/>
    <x v="13"/>
    <n v="53"/>
    <x v="8"/>
    <n v="2"/>
    <s v="Rural Restricted Access"/>
    <n v="0"/>
    <n v="0"/>
    <n v="0"/>
    <e v="#DIV/0!"/>
    <e v="#DIV/0!"/>
  </r>
  <r>
    <n v="2017"/>
    <n v="23027"/>
    <x v="13"/>
    <n v="53"/>
    <x v="8"/>
    <n v="3"/>
    <s v="Rural Unrestricted Access"/>
    <n v="0"/>
    <n v="0"/>
    <n v="0"/>
    <e v="#DIV/0!"/>
    <e v="#DIV/0!"/>
  </r>
  <r>
    <n v="2017"/>
    <n v="23027"/>
    <x v="13"/>
    <n v="53"/>
    <x v="8"/>
    <n v="4"/>
    <s v="Urban Restricted Access"/>
    <n v="0"/>
    <n v="0"/>
    <n v="0"/>
    <e v="#DIV/0!"/>
    <e v="#DIV/0!"/>
  </r>
  <r>
    <n v="2017"/>
    <n v="23027"/>
    <x v="13"/>
    <n v="53"/>
    <x v="8"/>
    <n v="5"/>
    <s v="Urban Unrestricted Access"/>
    <n v="0"/>
    <n v="0"/>
    <n v="0"/>
    <e v="#DIV/0!"/>
    <e v="#DIV/0!"/>
  </r>
  <r>
    <n v="2017"/>
    <n v="23027"/>
    <x v="13"/>
    <n v="54"/>
    <x v="9"/>
    <n v="1"/>
    <s v="Off-Network"/>
    <n v="820.409904603923"/>
    <n v="740.57750620042896"/>
    <n v="79.832398403494494"/>
    <n v="0.90269205923100659"/>
    <n v="9.730794076899392E-2"/>
  </r>
  <r>
    <n v="2017"/>
    <n v="23027"/>
    <x v="13"/>
    <n v="54"/>
    <x v="9"/>
    <n v="2"/>
    <s v="Rural Restricted Access"/>
    <n v="293.65316558672498"/>
    <n v="265.07901610102698"/>
    <n v="28.574149485698001"/>
    <n v="0.90269422286456114"/>
    <n v="9.730577713543892E-2"/>
  </r>
  <r>
    <n v="2017"/>
    <n v="23027"/>
    <x v="13"/>
    <n v="54"/>
    <x v="9"/>
    <n v="3"/>
    <s v="Rural Unrestricted Access"/>
    <n v="28571.3037425601"/>
    <n v="25791.084368077201"/>
    <n v="2780.2193744828501"/>
    <n v="0.90269189675298378"/>
    <n v="9.7308103247014499E-2"/>
  </r>
  <r>
    <n v="2017"/>
    <n v="23027"/>
    <x v="13"/>
    <n v="54"/>
    <x v="9"/>
    <n v="4"/>
    <s v="Urban Restricted Access"/>
    <n v="0"/>
    <n v="0"/>
    <n v="0"/>
    <e v="#DIV/0!"/>
    <e v="#DIV/0!"/>
  </r>
  <r>
    <n v="2017"/>
    <n v="23027"/>
    <x v="13"/>
    <n v="54"/>
    <x v="9"/>
    <n v="5"/>
    <s v="Urban Unrestricted Access"/>
    <n v="3973.2016710401999"/>
    <n v="3586.5808961223102"/>
    <n v="386.62077491789103"/>
    <n v="0.90269288927972513"/>
    <n v="9.7307110720275161E-2"/>
  </r>
  <r>
    <n v="2017"/>
    <n v="23027"/>
    <x v="13"/>
    <n v="61"/>
    <x v="10"/>
    <n v="1"/>
    <s v="Off-Network"/>
    <n v="8.4082448522978392"/>
    <n v="7.5900578404287398"/>
    <n v="0.81818701186910603"/>
    <n v="0.90269229473669499"/>
    <n v="9.730770526330576E-2"/>
  </r>
  <r>
    <n v="2017"/>
    <n v="23027"/>
    <x v="13"/>
    <n v="61"/>
    <x v="10"/>
    <n v="2"/>
    <s v="Rural Restricted Access"/>
    <n v="10.1768421902817"/>
    <n v="9.1866001797210703"/>
    <n v="0.99024201056067296"/>
    <n v="0.90269653473586786"/>
    <n v="9.7303465264136371E-2"/>
  </r>
  <r>
    <n v="2017"/>
    <n v="23027"/>
    <x v="13"/>
    <n v="61"/>
    <x v="10"/>
    <n v="3"/>
    <s v="Rural Unrestricted Access"/>
    <n v="215.66886032035899"/>
    <n v="194.682703156212"/>
    <n v="20.986157164147201"/>
    <n v="0.90269268760926491"/>
    <n v="9.7307312390736103E-2"/>
  </r>
  <r>
    <n v="2017"/>
    <n v="23027"/>
    <x v="13"/>
    <n v="61"/>
    <x v="10"/>
    <n v="4"/>
    <s v="Urban Restricted Access"/>
    <n v="0"/>
    <n v="0"/>
    <n v="0"/>
    <e v="#DIV/0!"/>
    <e v="#DIV/0!"/>
  </r>
  <r>
    <n v="2017"/>
    <n v="23027"/>
    <x v="13"/>
    <n v="61"/>
    <x v="10"/>
    <n v="5"/>
    <s v="Urban Unrestricted Access"/>
    <n v="20.466873800493701"/>
    <n v="18.475336691893499"/>
    <n v="1.99153710860023"/>
    <n v="0.90269461139921814"/>
    <n v="9.7305388600783291E-2"/>
  </r>
  <r>
    <n v="2017"/>
    <n v="23029"/>
    <x v="14"/>
    <n v="11"/>
    <x v="0"/>
    <n v="1"/>
    <s v="Off-Network"/>
    <n v="3260.4541351831499"/>
    <n v="2943.1867987178498"/>
    <n v="317.26733646530499"/>
    <n v="0.90269228662298662"/>
    <n v="9.7307713377014909E-2"/>
  </r>
  <r>
    <n v="2017"/>
    <n v="23029"/>
    <x v="14"/>
    <n v="11"/>
    <x v="0"/>
    <n v="2"/>
    <s v="Rural Restricted Access"/>
    <n v="0"/>
    <n v="0"/>
    <n v="0"/>
    <e v="#DIV/0!"/>
    <e v="#DIV/0!"/>
  </r>
  <r>
    <n v="2017"/>
    <n v="23029"/>
    <x v="14"/>
    <n v="11"/>
    <x v="0"/>
    <n v="3"/>
    <s v="Rural Unrestricted Access"/>
    <n v="224547.735309966"/>
    <n v="202697.28689614701"/>
    <n v="21850.448413819198"/>
    <n v="0.90269129909657475"/>
    <n v="9.7308700903426207E-2"/>
  </r>
  <r>
    <n v="2017"/>
    <n v="23029"/>
    <x v="14"/>
    <n v="11"/>
    <x v="0"/>
    <n v="4"/>
    <s v="Urban Restricted Access"/>
    <n v="0"/>
    <n v="0"/>
    <n v="0"/>
    <e v="#DIV/0!"/>
    <e v="#DIV/0!"/>
  </r>
  <r>
    <n v="2017"/>
    <n v="23029"/>
    <x v="14"/>
    <n v="11"/>
    <x v="0"/>
    <n v="5"/>
    <s v="Urban Unrestricted Access"/>
    <n v="0"/>
    <n v="0"/>
    <n v="0"/>
    <e v="#DIV/0!"/>
    <e v="#DIV/0!"/>
  </r>
  <r>
    <n v="2017"/>
    <n v="23029"/>
    <x v="14"/>
    <n v="21"/>
    <x v="1"/>
    <n v="1"/>
    <s v="Off-Network"/>
    <n v="237763.57004086199"/>
    <n v="214627.23170721301"/>
    <n v="23136.338333649601"/>
    <n v="0.90269182814813564"/>
    <n v="9.7308171851866937E-2"/>
  </r>
  <r>
    <n v="2017"/>
    <n v="23029"/>
    <x v="14"/>
    <n v="21"/>
    <x v="1"/>
    <n v="2"/>
    <s v="Rural Restricted Access"/>
    <n v="0"/>
    <n v="0"/>
    <n v="0"/>
    <e v="#DIV/0!"/>
    <e v="#DIV/0!"/>
  </r>
  <r>
    <n v="2017"/>
    <n v="23029"/>
    <x v="14"/>
    <n v="21"/>
    <x v="1"/>
    <n v="3"/>
    <s v="Rural Unrestricted Access"/>
    <n v="3341086.8367131599"/>
    <n v="3015978.1722103101"/>
    <n v="325108.66450284998"/>
    <n v="0.9026937399739422"/>
    <n v="9.7306260026057897E-2"/>
  </r>
  <r>
    <n v="2017"/>
    <n v="23029"/>
    <x v="14"/>
    <n v="21"/>
    <x v="1"/>
    <n v="4"/>
    <s v="Urban Restricted Access"/>
    <n v="0"/>
    <n v="0"/>
    <n v="0"/>
    <e v="#DIV/0!"/>
    <e v="#DIV/0!"/>
  </r>
  <r>
    <n v="2017"/>
    <n v="23029"/>
    <x v="14"/>
    <n v="21"/>
    <x v="1"/>
    <n v="5"/>
    <s v="Urban Unrestricted Access"/>
    <n v="0"/>
    <n v="0"/>
    <n v="0"/>
    <e v="#DIV/0!"/>
    <e v="#DIV/0!"/>
  </r>
  <r>
    <n v="2017"/>
    <n v="23029"/>
    <x v="14"/>
    <n v="31"/>
    <x v="2"/>
    <n v="1"/>
    <s v="Off-Network"/>
    <n v="590156.30919091799"/>
    <n v="532729.66468050797"/>
    <n v="57426.644510410602"/>
    <n v="0.90269248398082913"/>
    <n v="9.7307516019171869E-2"/>
  </r>
  <r>
    <n v="2017"/>
    <n v="23029"/>
    <x v="14"/>
    <n v="31"/>
    <x v="2"/>
    <n v="2"/>
    <s v="Rural Restricted Access"/>
    <n v="0"/>
    <n v="0"/>
    <n v="0"/>
    <e v="#DIV/0!"/>
    <e v="#DIV/0!"/>
  </r>
  <r>
    <n v="2017"/>
    <n v="23029"/>
    <x v="14"/>
    <n v="31"/>
    <x v="2"/>
    <n v="3"/>
    <s v="Rural Unrestricted Access"/>
    <n v="10002419.149733599"/>
    <n v="9029062.3790725302"/>
    <n v="973356.77066103404"/>
    <n v="0.9026878641966336"/>
    <n v="9.731213580336294E-2"/>
  </r>
  <r>
    <n v="2017"/>
    <n v="23029"/>
    <x v="14"/>
    <n v="31"/>
    <x v="2"/>
    <n v="4"/>
    <s v="Urban Restricted Access"/>
    <n v="0"/>
    <n v="0"/>
    <n v="0"/>
    <e v="#DIV/0!"/>
    <e v="#DIV/0!"/>
  </r>
  <r>
    <n v="2017"/>
    <n v="23029"/>
    <x v="14"/>
    <n v="31"/>
    <x v="2"/>
    <n v="5"/>
    <s v="Urban Unrestricted Access"/>
    <n v="0"/>
    <n v="0"/>
    <n v="0"/>
    <e v="#DIV/0!"/>
    <e v="#DIV/0!"/>
  </r>
  <r>
    <n v="2017"/>
    <n v="23029"/>
    <x v="14"/>
    <n v="32"/>
    <x v="3"/>
    <n v="1"/>
    <s v="Off-Network"/>
    <n v="67308.822352815303"/>
    <n v="60759.130356349997"/>
    <n v="6549.6919964653098"/>
    <n v="0.90269192406704835"/>
    <n v="9.7308075932951724E-2"/>
  </r>
  <r>
    <n v="2017"/>
    <n v="23029"/>
    <x v="14"/>
    <n v="32"/>
    <x v="3"/>
    <n v="2"/>
    <s v="Rural Restricted Access"/>
    <n v="0"/>
    <n v="0"/>
    <n v="0"/>
    <e v="#DIV/0!"/>
    <e v="#DIV/0!"/>
  </r>
  <r>
    <n v="2017"/>
    <n v="23029"/>
    <x v="14"/>
    <n v="32"/>
    <x v="3"/>
    <n v="3"/>
    <s v="Rural Unrestricted Access"/>
    <n v="1025798.09547921"/>
    <n v="925982.08335957595"/>
    <n v="99816.012119630104"/>
    <n v="0.90269428988069611"/>
    <n v="9.7305710119300073E-2"/>
  </r>
  <r>
    <n v="2017"/>
    <n v="23029"/>
    <x v="14"/>
    <n v="32"/>
    <x v="3"/>
    <n v="4"/>
    <s v="Urban Restricted Access"/>
    <n v="0"/>
    <n v="0"/>
    <n v="0"/>
    <e v="#DIV/0!"/>
    <e v="#DIV/0!"/>
  </r>
  <r>
    <n v="2017"/>
    <n v="23029"/>
    <x v="14"/>
    <n v="32"/>
    <x v="3"/>
    <n v="5"/>
    <s v="Urban Unrestricted Access"/>
    <n v="0"/>
    <n v="0"/>
    <n v="0"/>
    <e v="#DIV/0!"/>
    <e v="#DIV/0!"/>
  </r>
  <r>
    <n v="2017"/>
    <n v="23029"/>
    <x v="14"/>
    <n v="42"/>
    <x v="4"/>
    <n v="1"/>
    <s v="Off-Network"/>
    <n v="2.9881079079442401"/>
    <n v="2.6973387337777401"/>
    <n v="0.290769174166505"/>
    <n v="0.90269120690271742"/>
    <n v="9.7308793097284269E-2"/>
  </r>
  <r>
    <n v="2017"/>
    <n v="23029"/>
    <x v="14"/>
    <n v="42"/>
    <x v="4"/>
    <n v="2"/>
    <s v="Rural Restricted Access"/>
    <n v="0"/>
    <n v="0"/>
    <n v="0"/>
    <e v="#DIV/0!"/>
    <e v="#DIV/0!"/>
  </r>
  <r>
    <n v="2017"/>
    <n v="23029"/>
    <x v="14"/>
    <n v="42"/>
    <x v="4"/>
    <n v="3"/>
    <s v="Rural Unrestricted Access"/>
    <n v="562.55816455950196"/>
    <n v="507.816823177434"/>
    <n v="54.741341382067702"/>
    <n v="0.90269212175609981"/>
    <n v="9.7307878243899693E-2"/>
  </r>
  <r>
    <n v="2017"/>
    <n v="23029"/>
    <x v="14"/>
    <n v="42"/>
    <x v="4"/>
    <n v="4"/>
    <s v="Urban Restricted Access"/>
    <n v="0"/>
    <n v="0"/>
    <n v="0"/>
    <e v="#DIV/0!"/>
    <e v="#DIV/0!"/>
  </r>
  <r>
    <n v="2017"/>
    <n v="23029"/>
    <x v="14"/>
    <n v="42"/>
    <x v="4"/>
    <n v="5"/>
    <s v="Urban Unrestricted Access"/>
    <n v="0"/>
    <n v="0"/>
    <n v="0"/>
    <e v="#DIV/0!"/>
    <e v="#DIV/0!"/>
  </r>
  <r>
    <n v="2017"/>
    <n v="23029"/>
    <x v="14"/>
    <n v="43"/>
    <x v="5"/>
    <n v="1"/>
    <s v="Off-Network"/>
    <n v="210.183137613757"/>
    <n v="189.730589463846"/>
    <n v="20.4525481499109"/>
    <n v="0.90269177450621363"/>
    <n v="9.7308225493785899E-2"/>
  </r>
  <r>
    <n v="2017"/>
    <n v="23029"/>
    <x v="14"/>
    <n v="43"/>
    <x v="5"/>
    <n v="2"/>
    <s v="Rural Restricted Access"/>
    <n v="0"/>
    <n v="0"/>
    <n v="0"/>
    <e v="#DIV/0!"/>
    <e v="#DIV/0!"/>
  </r>
  <r>
    <n v="2017"/>
    <n v="23029"/>
    <x v="14"/>
    <n v="43"/>
    <x v="5"/>
    <n v="3"/>
    <s v="Rural Unrestricted Access"/>
    <n v="8699.9817260657801"/>
    <n v="7853.3930062223299"/>
    <n v="846.58871984345001"/>
    <n v="0.90269074734869748"/>
    <n v="9.7309252651302525E-2"/>
  </r>
  <r>
    <n v="2017"/>
    <n v="23029"/>
    <x v="14"/>
    <n v="43"/>
    <x v="5"/>
    <n v="4"/>
    <s v="Urban Restricted Access"/>
    <n v="0"/>
    <n v="0"/>
    <n v="0"/>
    <e v="#DIV/0!"/>
    <e v="#DIV/0!"/>
  </r>
  <r>
    <n v="2017"/>
    <n v="23029"/>
    <x v="14"/>
    <n v="43"/>
    <x v="5"/>
    <n v="5"/>
    <s v="Urban Unrestricted Access"/>
    <n v="0"/>
    <n v="0"/>
    <n v="0"/>
    <e v="#DIV/0!"/>
    <e v="#DIV/0!"/>
  </r>
  <r>
    <n v="2017"/>
    <n v="23029"/>
    <x v="14"/>
    <n v="51"/>
    <x v="6"/>
    <n v="1"/>
    <s v="Off-Network"/>
    <n v="42.774467348049001"/>
    <n v="38.6121504556139"/>
    <n v="4.1623168924350802"/>
    <n v="0.90269155525498435"/>
    <n v="9.7308444745015127E-2"/>
  </r>
  <r>
    <n v="2017"/>
    <n v="23029"/>
    <x v="14"/>
    <n v="51"/>
    <x v="6"/>
    <n v="2"/>
    <s v="Rural Restricted Access"/>
    <n v="0"/>
    <n v="0"/>
    <n v="0"/>
    <e v="#DIV/0!"/>
    <e v="#DIV/0!"/>
  </r>
  <r>
    <n v="2017"/>
    <n v="23029"/>
    <x v="14"/>
    <n v="51"/>
    <x v="6"/>
    <n v="3"/>
    <s v="Rural Unrestricted Access"/>
    <n v="2817.6068554935"/>
    <n v="2543.4295673035199"/>
    <n v="274.17728818997801"/>
    <n v="0.90269143203729241"/>
    <n v="9.7308567962706857E-2"/>
  </r>
  <r>
    <n v="2017"/>
    <n v="23029"/>
    <x v="14"/>
    <n v="51"/>
    <x v="6"/>
    <n v="4"/>
    <s v="Urban Restricted Access"/>
    <n v="0"/>
    <n v="0"/>
    <n v="0"/>
    <e v="#DIV/0!"/>
    <e v="#DIV/0!"/>
  </r>
  <r>
    <n v="2017"/>
    <n v="23029"/>
    <x v="14"/>
    <n v="51"/>
    <x v="6"/>
    <n v="5"/>
    <s v="Urban Unrestricted Access"/>
    <n v="0"/>
    <n v="0"/>
    <n v="0"/>
    <e v="#DIV/0!"/>
    <e v="#DIV/0!"/>
  </r>
  <r>
    <n v="2017"/>
    <n v="23029"/>
    <x v="14"/>
    <n v="52"/>
    <x v="7"/>
    <n v="1"/>
    <s v="Off-Network"/>
    <n v="14073.8645140187"/>
    <n v="12704.3504213492"/>
    <n v="1369.5140926694701"/>
    <n v="0.90269097082003635"/>
    <n v="9.7309029179961481E-2"/>
  </r>
  <r>
    <n v="2017"/>
    <n v="23029"/>
    <x v="14"/>
    <n v="52"/>
    <x v="7"/>
    <n v="2"/>
    <s v="Rural Restricted Access"/>
    <n v="0"/>
    <n v="0"/>
    <n v="0"/>
    <e v="#DIV/0!"/>
    <e v="#DIV/0!"/>
  </r>
  <r>
    <n v="2017"/>
    <n v="23029"/>
    <x v="14"/>
    <n v="52"/>
    <x v="7"/>
    <n v="3"/>
    <s v="Rural Unrestricted Access"/>
    <n v="596814.41113524802"/>
    <n v="538740.39999471302"/>
    <n v="58074.011140535396"/>
    <n v="0.90269334979685256"/>
    <n v="9.7306650203148104E-2"/>
  </r>
  <r>
    <n v="2017"/>
    <n v="23029"/>
    <x v="14"/>
    <n v="52"/>
    <x v="7"/>
    <n v="4"/>
    <s v="Urban Restricted Access"/>
    <n v="0"/>
    <n v="0"/>
    <n v="0"/>
    <e v="#DIV/0!"/>
    <e v="#DIV/0!"/>
  </r>
  <r>
    <n v="2017"/>
    <n v="23029"/>
    <x v="14"/>
    <n v="52"/>
    <x v="7"/>
    <n v="5"/>
    <s v="Urban Unrestricted Access"/>
    <n v="0"/>
    <n v="0"/>
    <n v="0"/>
    <e v="#DIV/0!"/>
    <e v="#DIV/0!"/>
  </r>
  <r>
    <n v="2017"/>
    <n v="23029"/>
    <x v="14"/>
    <n v="53"/>
    <x v="8"/>
    <n v="1"/>
    <s v="Off-Network"/>
    <n v="77.262575112608701"/>
    <n v="69.744292741617102"/>
    <n v="7.51828237099157"/>
    <n v="0.90269179664237376"/>
    <n v="9.7308203357625855E-2"/>
  </r>
  <r>
    <n v="2017"/>
    <n v="23029"/>
    <x v="14"/>
    <n v="53"/>
    <x v="8"/>
    <n v="2"/>
    <s v="Rural Restricted Access"/>
    <n v="0"/>
    <n v="0"/>
    <n v="0"/>
    <e v="#DIV/0!"/>
    <e v="#DIV/0!"/>
  </r>
  <r>
    <n v="2017"/>
    <n v="23029"/>
    <x v="14"/>
    <n v="53"/>
    <x v="8"/>
    <n v="3"/>
    <s v="Rural Unrestricted Access"/>
    <n v="2793.4423481835101"/>
    <n v="2521.6172641083199"/>
    <n v="271.825084075186"/>
    <n v="0.90269171502610401"/>
    <n v="9.7308284973894488E-2"/>
  </r>
  <r>
    <n v="2017"/>
    <n v="23029"/>
    <x v="14"/>
    <n v="53"/>
    <x v="8"/>
    <n v="4"/>
    <s v="Urban Restricted Access"/>
    <n v="0"/>
    <n v="0"/>
    <n v="0"/>
    <e v="#DIV/0!"/>
    <e v="#DIV/0!"/>
  </r>
  <r>
    <n v="2017"/>
    <n v="23029"/>
    <x v="14"/>
    <n v="53"/>
    <x v="8"/>
    <n v="5"/>
    <s v="Urban Unrestricted Access"/>
    <n v="0"/>
    <n v="0"/>
    <n v="0"/>
    <e v="#DIV/0!"/>
    <e v="#DIV/0!"/>
  </r>
  <r>
    <n v="2017"/>
    <n v="23029"/>
    <x v="14"/>
    <n v="54"/>
    <x v="9"/>
    <n v="1"/>
    <s v="Off-Network"/>
    <n v="578.68470486550405"/>
    <n v="522.37428791294201"/>
    <n v="56.310416952561901"/>
    <n v="0.90269240489836422"/>
    <n v="9.7307595101635488E-2"/>
  </r>
  <r>
    <n v="2017"/>
    <n v="23029"/>
    <x v="14"/>
    <n v="54"/>
    <x v="9"/>
    <n v="2"/>
    <s v="Rural Restricted Access"/>
    <n v="0"/>
    <n v="0"/>
    <n v="0"/>
    <e v="#DIV/0!"/>
    <e v="#DIV/0!"/>
  </r>
  <r>
    <n v="2017"/>
    <n v="23029"/>
    <x v="14"/>
    <n v="54"/>
    <x v="9"/>
    <n v="3"/>
    <s v="Rural Unrestricted Access"/>
    <n v="22231.346725187999"/>
    <n v="20068.047906265099"/>
    <n v="2163.29881892289"/>
    <n v="0.9026915082714313"/>
    <n v="9.7308491728568286E-2"/>
  </r>
  <r>
    <n v="2017"/>
    <n v="23029"/>
    <x v="14"/>
    <n v="54"/>
    <x v="9"/>
    <n v="4"/>
    <s v="Urban Restricted Access"/>
    <n v="0"/>
    <n v="0"/>
    <n v="0"/>
    <e v="#DIV/0!"/>
    <e v="#DIV/0!"/>
  </r>
  <r>
    <n v="2017"/>
    <n v="23029"/>
    <x v="14"/>
    <n v="54"/>
    <x v="9"/>
    <n v="5"/>
    <s v="Urban Unrestricted Access"/>
    <n v="0"/>
    <n v="0"/>
    <n v="0"/>
    <e v="#DIV/0!"/>
    <e v="#DIV/0!"/>
  </r>
  <r>
    <n v="2017"/>
    <n v="23029"/>
    <x v="14"/>
    <n v="61"/>
    <x v="10"/>
    <n v="1"/>
    <s v="Off-Network"/>
    <n v="6.6433333396872296"/>
    <n v="5.9968849471554204"/>
    <n v="0.64644839253181197"/>
    <n v="0.90269216378622297"/>
    <n v="9.7307836213777435E-2"/>
  </r>
  <r>
    <n v="2017"/>
    <n v="23029"/>
    <x v="14"/>
    <n v="61"/>
    <x v="10"/>
    <n v="2"/>
    <s v="Rural Restricted Access"/>
    <n v="0"/>
    <n v="0"/>
    <n v="0"/>
    <e v="#DIV/0!"/>
    <e v="#DIV/0!"/>
  </r>
  <r>
    <n v="2017"/>
    <n v="23029"/>
    <x v="14"/>
    <n v="61"/>
    <x v="10"/>
    <n v="3"/>
    <s v="Rural Unrestricted Access"/>
    <n v="393.201657882566"/>
    <n v="354.94035950952298"/>
    <n v="38.261298373043203"/>
    <n v="0.9026929373108844"/>
    <n v="9.7307062689116028E-2"/>
  </r>
  <r>
    <n v="2017"/>
    <n v="23029"/>
    <x v="14"/>
    <n v="61"/>
    <x v="10"/>
    <n v="4"/>
    <s v="Urban Restricted Access"/>
    <n v="0"/>
    <n v="0"/>
    <n v="0"/>
    <e v="#DIV/0!"/>
    <e v="#DIV/0!"/>
  </r>
  <r>
    <n v="2017"/>
    <n v="23029"/>
    <x v="14"/>
    <n v="61"/>
    <x v="10"/>
    <n v="5"/>
    <s v="Urban Unrestricted Access"/>
    <n v="0"/>
    <n v="0"/>
    <n v="0"/>
    <e v="#DIV/0!"/>
    <e v="#DIV/0!"/>
  </r>
  <r>
    <n v="2017"/>
    <n v="23031"/>
    <x v="15"/>
    <n v="11"/>
    <x v="0"/>
    <n v="1"/>
    <s v="Off-Network"/>
    <n v="36014.225025526197"/>
    <n v="32509.727331468701"/>
    <n v="3504.4976940575102"/>
    <n v="0.90269129235535195"/>
    <n v="9.730870764464844E-2"/>
  </r>
  <r>
    <n v="2017"/>
    <n v="23031"/>
    <x v="15"/>
    <n v="11"/>
    <x v="0"/>
    <n v="2"/>
    <s v="Rural Restricted Access"/>
    <n v="73465.921946634"/>
    <n v="66317.177358048502"/>
    <n v="7148.7445885855304"/>
    <n v="0.90269305279013068"/>
    <n v="9.7306947209869807E-2"/>
  </r>
  <r>
    <n v="2017"/>
    <n v="23031"/>
    <x v="15"/>
    <n v="11"/>
    <x v="0"/>
    <n v="3"/>
    <s v="Rural Unrestricted Access"/>
    <n v="614888.45047715702"/>
    <n v="555055.48440840701"/>
    <n v="59832.966068750597"/>
    <n v="0.90269297459999565"/>
    <n v="9.7307025400005256E-2"/>
  </r>
  <r>
    <n v="2017"/>
    <n v="23031"/>
    <x v="15"/>
    <n v="11"/>
    <x v="0"/>
    <n v="4"/>
    <s v="Urban Restricted Access"/>
    <n v="24258.297649005101"/>
    <n v="21897.754290147099"/>
    <n v="2360.5433588579999"/>
    <n v="0.90269130204382608"/>
    <n v="9.7308697956173862E-2"/>
  </r>
  <r>
    <n v="2017"/>
    <n v="23031"/>
    <x v="15"/>
    <n v="11"/>
    <x v="0"/>
    <n v="5"/>
    <s v="Urban Unrestricted Access"/>
    <n v="362493.75623712101"/>
    <n v="327220.18629926199"/>
    <n v="35273.5699378586"/>
    <n v="0.90269192412024546"/>
    <n v="9.7308075879753389E-2"/>
  </r>
  <r>
    <n v="2017"/>
    <n v="23031"/>
    <x v="15"/>
    <n v="21"/>
    <x v="1"/>
    <n v="1"/>
    <s v="Off-Network"/>
    <n v="1992496.46924076"/>
    <n v="1798611.9048748401"/>
    <n v="193884.56436592201"/>
    <n v="0.90269264344553668"/>
    <n v="9.7307356554464389E-2"/>
  </r>
  <r>
    <n v="2017"/>
    <n v="23031"/>
    <x v="15"/>
    <n v="21"/>
    <x v="1"/>
    <n v="2"/>
    <s v="Rural Restricted Access"/>
    <n v="6611662.2315025898"/>
    <n v="5968293.2537729396"/>
    <n v="643368.97772965499"/>
    <n v="0.90269179592021653"/>
    <n v="9.7308204079784133E-2"/>
  </r>
  <r>
    <n v="2017"/>
    <n v="23031"/>
    <x v="15"/>
    <n v="21"/>
    <x v="1"/>
    <n v="3"/>
    <s v="Rural Unrestricted Access"/>
    <n v="12632175.4269346"/>
    <n v="11402982.8928042"/>
    <n v="1229192.53413037"/>
    <n v="0.90269351931976116"/>
    <n v="9.7306480680236507E-2"/>
  </r>
  <r>
    <n v="2017"/>
    <n v="23031"/>
    <x v="15"/>
    <n v="21"/>
    <x v="1"/>
    <n v="4"/>
    <s v="Urban Restricted Access"/>
    <n v="3504309.0166303902"/>
    <n v="3163310.43924357"/>
    <n v="340998.577386819"/>
    <n v="0.90269163599199043"/>
    <n v="9.7308364008009268E-2"/>
  </r>
  <r>
    <n v="2017"/>
    <n v="23031"/>
    <x v="15"/>
    <n v="21"/>
    <x v="1"/>
    <n v="5"/>
    <s v="Urban Unrestricted Access"/>
    <n v="7684608.5279810401"/>
    <n v="6936830.7923822496"/>
    <n v="747777.73559878697"/>
    <n v="0.90269149913414626"/>
    <n v="9.730850086585334E-2"/>
  </r>
  <r>
    <n v="2017"/>
    <n v="23031"/>
    <x v="15"/>
    <n v="31"/>
    <x v="2"/>
    <n v="1"/>
    <s v="Off-Network"/>
    <n v="3283935.4574697199"/>
    <n v="2964383.5300441799"/>
    <n v="319551.92742553301"/>
    <n v="0.90269238492532511"/>
    <n v="9.7307615074672796E-2"/>
  </r>
  <r>
    <n v="2017"/>
    <n v="23031"/>
    <x v="15"/>
    <n v="31"/>
    <x v="2"/>
    <n v="2"/>
    <s v="Rural Restricted Access"/>
    <n v="10840796.8204535"/>
    <n v="9785891.7925737891"/>
    <n v="1054905.0278797301"/>
    <n v="0.90269119093816008"/>
    <n v="9.7308809061841681E-2"/>
  </r>
  <r>
    <n v="2017"/>
    <n v="23031"/>
    <x v="15"/>
    <n v="31"/>
    <x v="2"/>
    <n v="3"/>
    <s v="Rural Unrestricted Access"/>
    <n v="29782396.7982812"/>
    <n v="26884372.405688599"/>
    <n v="2898024.3925926602"/>
    <n v="0.90269337917222792"/>
    <n v="9.730662082777404E-2"/>
  </r>
  <r>
    <n v="2017"/>
    <n v="23031"/>
    <x v="15"/>
    <n v="31"/>
    <x v="2"/>
    <n v="4"/>
    <s v="Urban Restricted Access"/>
    <n v="4015061.5138951698"/>
    <n v="3624365.6693883999"/>
    <n v="390695.84450676403"/>
    <n v="0.90269243867007642"/>
    <n v="9.7307561329922077E-2"/>
  </r>
  <r>
    <n v="2017"/>
    <n v="23031"/>
    <x v="15"/>
    <n v="31"/>
    <x v="2"/>
    <n v="5"/>
    <s v="Urban Unrestricted Access"/>
    <n v="16036123.720185701"/>
    <n v="14475658.4739883"/>
    <n v="1560465.24619743"/>
    <n v="0.90269062066207795"/>
    <n v="9.7309379337923912E-2"/>
  </r>
  <r>
    <n v="2017"/>
    <n v="23031"/>
    <x v="15"/>
    <n v="32"/>
    <x v="3"/>
    <n v="1"/>
    <s v="Off-Network"/>
    <n v="275720.82387930399"/>
    <n v="248891.095876031"/>
    <n v="26829.728003272401"/>
    <n v="0.90269241319611893"/>
    <n v="9.7307586803878979E-2"/>
  </r>
  <r>
    <n v="2017"/>
    <n v="23031"/>
    <x v="15"/>
    <n v="32"/>
    <x v="3"/>
    <n v="2"/>
    <s v="Rural Restricted Access"/>
    <n v="816554.54813223204"/>
    <n v="737097.90521541005"/>
    <n v="79456.642916821904"/>
    <n v="0.90269279241837641"/>
    <n v="9.7307207581623534E-2"/>
  </r>
  <r>
    <n v="2017"/>
    <n v="23031"/>
    <x v="15"/>
    <n v="32"/>
    <x v="3"/>
    <n v="3"/>
    <s v="Rural Unrestricted Access"/>
    <n v="2264117.3395412201"/>
    <n v="2043803.89979682"/>
    <n v="220313.43974439701"/>
    <n v="0.90269345325139272"/>
    <n v="9.7306546748605921E-2"/>
  </r>
  <r>
    <n v="2017"/>
    <n v="23031"/>
    <x v="15"/>
    <n v="32"/>
    <x v="3"/>
    <n v="4"/>
    <s v="Urban Restricted Access"/>
    <n v="300468.99049325299"/>
    <n v="271231.49493766698"/>
    <n v="29237.495555586102"/>
    <n v="0.90269380042316705"/>
    <n v="9.7306199576833299E-2"/>
  </r>
  <r>
    <n v="2017"/>
    <n v="23031"/>
    <x v="15"/>
    <n v="32"/>
    <x v="3"/>
    <n v="5"/>
    <s v="Urban Unrestricted Access"/>
    <n v="1224098.8743151899"/>
    <n v="1104983.9031196099"/>
    <n v="119114.971195579"/>
    <n v="0.90269170759411266"/>
    <n v="9.7308292405886496E-2"/>
  </r>
  <r>
    <n v="2017"/>
    <n v="23031"/>
    <x v="15"/>
    <n v="42"/>
    <x v="4"/>
    <n v="1"/>
    <s v="Off-Network"/>
    <n v="59.124434459859302"/>
    <n v="53.371133981873903"/>
    <n v="5.7533004779853796"/>
    <n v="0.90269166156859526"/>
    <n v="9.7308338431404434E-2"/>
  </r>
  <r>
    <n v="2017"/>
    <n v="23031"/>
    <x v="15"/>
    <n v="42"/>
    <x v="4"/>
    <n v="2"/>
    <s v="Rural Restricted Access"/>
    <n v="1475.8905101703599"/>
    <n v="1332.2757160655999"/>
    <n v="143.61479410475999"/>
    <n v="0.90269278573504563"/>
    <n v="9.7307214264954353E-2"/>
  </r>
  <r>
    <n v="2017"/>
    <n v="23031"/>
    <x v="15"/>
    <n v="42"/>
    <x v="4"/>
    <n v="3"/>
    <s v="Rural Unrestricted Access"/>
    <n v="5676.9976443949099"/>
    <n v="5124.5791108343001"/>
    <n v="552.41853356060994"/>
    <n v="0.90269178038042153"/>
    <n v="9.7308219619578543E-2"/>
  </r>
  <r>
    <n v="2017"/>
    <n v="23031"/>
    <x v="15"/>
    <n v="42"/>
    <x v="4"/>
    <n v="4"/>
    <s v="Urban Restricted Access"/>
    <n v="517.517715873268"/>
    <n v="467.159111202345"/>
    <n v="50.358604670922197"/>
    <n v="0.90269201782600417"/>
    <n v="9.7307982173994279E-2"/>
  </r>
  <r>
    <n v="2017"/>
    <n v="23031"/>
    <x v="15"/>
    <n v="42"/>
    <x v="4"/>
    <n v="5"/>
    <s v="Urban Unrestricted Access"/>
    <n v="2580.0187206191399"/>
    <n v="2328.9594684154599"/>
    <n v="251.05925220368201"/>
    <n v="0.90269091840409899"/>
    <n v="9.7309081595901778E-2"/>
  </r>
  <r>
    <n v="2017"/>
    <n v="23031"/>
    <x v="15"/>
    <n v="43"/>
    <x v="5"/>
    <n v="1"/>
    <s v="Off-Network"/>
    <n v="300.80973956666401"/>
    <n v="271.53847090911"/>
    <n v="29.271268657553801"/>
    <n v="0.90269175226932086"/>
    <n v="9.7308247730678421E-2"/>
  </r>
  <r>
    <n v="2017"/>
    <n v="23031"/>
    <x v="15"/>
    <n v="43"/>
    <x v="5"/>
    <n v="2"/>
    <s v="Rural Restricted Access"/>
    <n v="1621.5607390537"/>
    <n v="1463.77320673547"/>
    <n v="157.787532318231"/>
    <n v="0.90269403512426516"/>
    <n v="9.7305964875735479E-2"/>
  </r>
  <r>
    <n v="2017"/>
    <n v="23031"/>
    <x v="15"/>
    <n v="43"/>
    <x v="5"/>
    <n v="3"/>
    <s v="Rural Unrestricted Access"/>
    <n v="6123.4464056278002"/>
    <n v="5527.5923934496896"/>
    <n v="595.85401217810397"/>
    <n v="0.90269303057335715"/>
    <n v="9.7306969426641798E-2"/>
  </r>
  <r>
    <n v="2017"/>
    <n v="23031"/>
    <x v="15"/>
    <n v="43"/>
    <x v="5"/>
    <n v="4"/>
    <s v="Urban Restricted Access"/>
    <n v="606.32670828854702"/>
    <n v="547.32600763931202"/>
    <n v="59.000700649235803"/>
    <n v="0.9026915690127294"/>
    <n v="9.7308430987271877E-2"/>
  </r>
  <r>
    <n v="2017"/>
    <n v="23031"/>
    <x v="15"/>
    <n v="43"/>
    <x v="5"/>
    <n v="5"/>
    <s v="Urban Unrestricted Access"/>
    <n v="2868.61800390913"/>
    <n v="2589.4759630200701"/>
    <n v="279.14204088906399"/>
    <n v="0.9026911075268067"/>
    <n v="9.7308892473194714E-2"/>
  </r>
  <r>
    <n v="2017"/>
    <n v="23031"/>
    <x v="15"/>
    <n v="51"/>
    <x v="6"/>
    <n v="1"/>
    <s v="Off-Network"/>
    <n v="105.32182746292099"/>
    <n v="95.073455219155306"/>
    <n v="10.248372243765999"/>
    <n v="0.9026946978547854"/>
    <n v="9.7305302145217556E-2"/>
  </r>
  <r>
    <n v="2017"/>
    <n v="23031"/>
    <x v="15"/>
    <n v="51"/>
    <x v="6"/>
    <n v="2"/>
    <s v="Rural Restricted Access"/>
    <n v="1666.56660676961"/>
    <n v="1504.3928504502501"/>
    <n v="162.17375631936599"/>
    <n v="0.90268990410547745"/>
    <n v="9.7310095894526272E-2"/>
  </r>
  <r>
    <n v="2017"/>
    <n v="23031"/>
    <x v="15"/>
    <n v="51"/>
    <x v="6"/>
    <n v="3"/>
    <s v="Rural Unrestricted Access"/>
    <n v="4075.2324022544799"/>
    <n v="3678.68178718527"/>
    <n v="396.55061506921299"/>
    <n v="0.90269251519254901"/>
    <n v="9.7307484807451772E-2"/>
  </r>
  <r>
    <n v="2017"/>
    <n v="23031"/>
    <x v="15"/>
    <n v="51"/>
    <x v="6"/>
    <n v="4"/>
    <s v="Urban Restricted Access"/>
    <n v="844.57694222881196"/>
    <n v="762.39466917353502"/>
    <n v="82.182273055277193"/>
    <n v="0.90269415497136296"/>
    <n v="9.7305845028637372E-2"/>
  </r>
  <r>
    <n v="2017"/>
    <n v="23031"/>
    <x v="15"/>
    <n v="51"/>
    <x v="6"/>
    <n v="5"/>
    <s v="Urban Unrestricted Access"/>
    <n v="1997.725786704"/>
    <n v="1803.33398907937"/>
    <n v="194.39179762463601"/>
    <n v="0.90269345326650041"/>
    <n v="9.73065467335026E-2"/>
  </r>
  <r>
    <n v="2017"/>
    <n v="23031"/>
    <x v="15"/>
    <n v="52"/>
    <x v="7"/>
    <n v="1"/>
    <s v="Off-Network"/>
    <n v="48639.821633716703"/>
    <n v="43906.797494479899"/>
    <n v="4733.0241392367798"/>
    <n v="0.9026924034615309"/>
    <n v="9.7307596538468558E-2"/>
  </r>
  <r>
    <n v="2017"/>
    <n v="23031"/>
    <x v="15"/>
    <n v="52"/>
    <x v="7"/>
    <n v="2"/>
    <s v="Rural Restricted Access"/>
    <n v="473440.47372623102"/>
    <n v="427371.299473511"/>
    <n v="46069.174252719597"/>
    <n v="0.90269278439561607"/>
    <n v="9.7307215604383018E-2"/>
  </r>
  <r>
    <n v="2017"/>
    <n v="23031"/>
    <x v="15"/>
    <n v="52"/>
    <x v="7"/>
    <n v="3"/>
    <s v="Rural Unrestricted Access"/>
    <n v="1258224.3879543601"/>
    <n v="1135786.79545208"/>
    <n v="122437.592502281"/>
    <n v="0.90269017698715803"/>
    <n v="9.7309823012842606E-2"/>
  </r>
  <r>
    <n v="2017"/>
    <n v="23031"/>
    <x v="15"/>
    <n v="52"/>
    <x v="7"/>
    <n v="4"/>
    <s v="Urban Restricted Access"/>
    <n v="273451.13141259598"/>
    <n v="246841.88952312199"/>
    <n v="26609.241889473698"/>
    <n v="0.90269105213785095"/>
    <n v="9.7308947862148054E-2"/>
  </r>
  <r>
    <n v="2017"/>
    <n v="23031"/>
    <x v="15"/>
    <n v="52"/>
    <x v="7"/>
    <n v="5"/>
    <s v="Urban Unrestricted Access"/>
    <n v="608205.04538381204"/>
    <n v="549022.07013061305"/>
    <n v="59182.9752531997"/>
    <n v="0.9026923967461481"/>
    <n v="9.7307603253853098E-2"/>
  </r>
  <r>
    <n v="2017"/>
    <n v="23031"/>
    <x v="15"/>
    <n v="53"/>
    <x v="8"/>
    <n v="1"/>
    <s v="Off-Network"/>
    <n v="1348.48072049334"/>
    <n v="1217.26097214738"/>
    <n v="131.219748345954"/>
    <n v="0.90269067525269964"/>
    <n v="9.7309324747295922E-2"/>
  </r>
  <r>
    <n v="2017"/>
    <n v="23031"/>
    <x v="15"/>
    <n v="53"/>
    <x v="8"/>
    <n v="2"/>
    <s v="Rural Restricted Access"/>
    <n v="7892.7775349331496"/>
    <n v="7124.7503046108804"/>
    <n v="768.027230322268"/>
    <n v="0.90269240113217331"/>
    <n v="9.7307598867826584E-2"/>
  </r>
  <r>
    <n v="2017"/>
    <n v="23031"/>
    <x v="15"/>
    <n v="53"/>
    <x v="8"/>
    <n v="3"/>
    <s v="Rural Unrestricted Access"/>
    <n v="21003.047528136201"/>
    <n v="18959.2895756338"/>
    <n v="2043.75795250239"/>
    <n v="0.90269231406706418"/>
    <n v="9.7307685932935276E-2"/>
  </r>
  <r>
    <n v="2017"/>
    <n v="23031"/>
    <x v="15"/>
    <n v="53"/>
    <x v="8"/>
    <n v="4"/>
    <s v="Urban Restricted Access"/>
    <n v="4663.0582914210599"/>
    <n v="4209.3047381409096"/>
    <n v="453.753553280147"/>
    <n v="0.90269185480375591"/>
    <n v="9.7308145196243367E-2"/>
  </r>
  <r>
    <n v="2017"/>
    <n v="23031"/>
    <x v="15"/>
    <n v="53"/>
    <x v="8"/>
    <n v="5"/>
    <s v="Urban Unrestricted Access"/>
    <n v="9889.9888242738307"/>
    <n v="8927.5740170094796"/>
    <n v="962.41480726434702"/>
    <n v="0.90268797828140968"/>
    <n v="9.7312021718589964E-2"/>
  </r>
  <r>
    <n v="2017"/>
    <n v="23031"/>
    <x v="15"/>
    <n v="54"/>
    <x v="9"/>
    <n v="1"/>
    <s v="Off-Network"/>
    <n v="3211.54314813582"/>
    <n v="2899.0357163869899"/>
    <n v="312.50743174882899"/>
    <n v="0.90269243870186544"/>
    <n v="9.7307561298134143E-2"/>
  </r>
  <r>
    <n v="2017"/>
    <n v="23031"/>
    <x v="15"/>
    <n v="54"/>
    <x v="9"/>
    <n v="2"/>
    <s v="Rural Restricted Access"/>
    <n v="22504.367703067299"/>
    <n v="20314.519642703901"/>
    <n v="2189.8480603633998"/>
    <n v="0.90269230892166208"/>
    <n v="9.7307691078338004E-2"/>
  </r>
  <r>
    <n v="2017"/>
    <n v="23031"/>
    <x v="15"/>
    <n v="54"/>
    <x v="9"/>
    <n v="3"/>
    <s v="Rural Unrestricted Access"/>
    <n v="53423.381955133496"/>
    <n v="48224.872161922103"/>
    <n v="5198.5097932114004"/>
    <n v="0.90269223693892586"/>
    <n v="9.7307763061074262E-2"/>
  </r>
  <r>
    <n v="2017"/>
    <n v="23031"/>
    <x v="15"/>
    <n v="54"/>
    <x v="9"/>
    <n v="4"/>
    <s v="Urban Restricted Access"/>
    <n v="12528.5168598003"/>
    <n v="11309.4321679975"/>
    <n v="1219.0846918027901"/>
    <n v="0.90269521081825543"/>
    <n v="9.730478918174372E-2"/>
  </r>
  <r>
    <n v="2017"/>
    <n v="23031"/>
    <x v="15"/>
    <n v="54"/>
    <x v="9"/>
    <n v="5"/>
    <s v="Urban Unrestricted Access"/>
    <n v="25306.185393575099"/>
    <n v="22843.7100607252"/>
    <n v="2462.47533284986"/>
    <n v="0.90269274904327979"/>
    <n v="9.7307250956718647E-2"/>
  </r>
  <r>
    <n v="2017"/>
    <n v="23031"/>
    <x v="15"/>
    <n v="61"/>
    <x v="10"/>
    <n v="1"/>
    <s v="Off-Network"/>
    <n v="8.1262496909009503"/>
    <n v="7.3354945737663702"/>
    <n v="0.79075511713457403"/>
    <n v="0.9026912601491931"/>
    <n v="9.7308739850806097E-2"/>
  </r>
  <r>
    <n v="2017"/>
    <n v="23031"/>
    <x v="15"/>
    <n v="61"/>
    <x v="10"/>
    <n v="2"/>
    <s v="Rural Restricted Access"/>
    <n v="271.11649419674802"/>
    <n v="244.73517579825401"/>
    <n v="26.381318398493899"/>
    <n v="0.90269379044364151"/>
    <n v="9.7306209556358075E-2"/>
  </r>
  <r>
    <n v="2017"/>
    <n v="23031"/>
    <x v="15"/>
    <n v="61"/>
    <x v="10"/>
    <n v="3"/>
    <s v="Rural Unrestricted Access"/>
    <n v="71.355048911914807"/>
    <n v="64.411658438738698"/>
    <n v="6.9433904731761702"/>
    <n v="0.90269237315291495"/>
    <n v="9.7307626847085923E-2"/>
  </r>
  <r>
    <n v="2017"/>
    <n v="23031"/>
    <x v="15"/>
    <n v="61"/>
    <x v="10"/>
    <n v="4"/>
    <s v="Urban Restricted Access"/>
    <n v="88.582107512439194"/>
    <n v="79.962218790571001"/>
    <n v="8.6198887218681097"/>
    <n v="0.90269040821073554"/>
    <n v="9.7309591789263503E-2"/>
  </r>
  <r>
    <n v="2017"/>
    <n v="23031"/>
    <x v="15"/>
    <n v="61"/>
    <x v="10"/>
    <n v="5"/>
    <s v="Urban Unrestricted Access"/>
    <n v="28.397808484142502"/>
    <n v="25.634437526712599"/>
    <n v="2.7633709574299101"/>
    <n v="0.90269069674961067"/>
    <n v="9.7309303250389625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9FC940B-6327-43DF-8A3B-1A6CD0AA2D1B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D101" firstHeaderRow="0" firstDataRow="1" firstDataCol="1" rowPageCount="1" colPageCount="1"/>
  <pivotFields count="12"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multipleItemSelectionAllowed="1" showAll="0">
      <items count="12">
        <item x="10"/>
        <item x="3"/>
        <item x="9"/>
        <item x="0"/>
        <item x="1"/>
        <item x="2"/>
        <item x="6"/>
        <item x="5"/>
        <item x="8"/>
        <item x="7"/>
        <item x="4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showAll="0"/>
    <pivotField showAll="0"/>
  </pivotFields>
  <rowFields count="2">
    <field x="2"/>
    <field x="6"/>
  </rowFields>
  <rowItems count="97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1"/>
    </i>
    <i r="1">
      <x v="2"/>
    </i>
    <i r="1">
      <x v="3"/>
    </i>
    <i r="1">
      <x v="4"/>
    </i>
    <i>
      <x v="12"/>
    </i>
    <i r="1">
      <x/>
    </i>
    <i r="1">
      <x v="1"/>
    </i>
    <i r="1">
      <x v="2"/>
    </i>
    <i r="1">
      <x v="3"/>
    </i>
    <i r="1">
      <x v="4"/>
    </i>
    <i>
      <x v="13"/>
    </i>
    <i r="1">
      <x/>
    </i>
    <i r="1">
      <x v="1"/>
    </i>
    <i r="1">
      <x v="2"/>
    </i>
    <i r="1">
      <x v="3"/>
    </i>
    <i r="1">
      <x v="4"/>
    </i>
    <i>
      <x v="14"/>
    </i>
    <i r="1">
      <x/>
    </i>
    <i r="1">
      <x v="1"/>
    </i>
    <i r="1">
      <x v="2"/>
    </i>
    <i r="1">
      <x v="3"/>
    </i>
    <i r="1">
      <x v="4"/>
    </i>
    <i>
      <x v="15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Sum of Gasohol (E10) Gallons" fld="7" baseField="0" baseItem="0"/>
    <dataField name="Sum of Conv Gasoline Gallons" fld="8" baseField="0" baseItem="0"/>
    <dataField name="Sum of Ethanol Gallons" fld="9" baseField="0" baseItem="0"/>
  </dataFields>
  <formats count="24">
    <format dxfId="164">
      <pivotArea outline="0" collapsedLevelsAreSubtotals="1" fieldPosition="0"/>
    </format>
    <format dxfId="16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field="2" type="button" dataOnly="0" labelOnly="1" outline="0" axis="axisRow" fieldPosition="0"/>
    </format>
    <format dxfId="66">
      <pivotArea dataOnly="0" labelOnly="1" fieldPosition="0">
        <references count="1">
          <reference field="2" count="0"/>
        </references>
      </pivotArea>
    </format>
    <format dxfId="65">
      <pivotArea dataOnly="0" labelOnly="1" grandRow="1" outline="0" fieldPosition="0"/>
    </format>
    <format dxfId="64">
      <pivotArea dataOnly="0" labelOnly="1" fieldPosition="0">
        <references count="2">
          <reference field="2" count="1" selected="0">
            <x v="0"/>
          </reference>
          <reference field="6" count="0"/>
        </references>
      </pivotArea>
    </format>
    <format dxfId="63">
      <pivotArea dataOnly="0" labelOnly="1" fieldPosition="0">
        <references count="2">
          <reference field="2" count="1" selected="0">
            <x v="1"/>
          </reference>
          <reference field="6" count="0"/>
        </references>
      </pivotArea>
    </format>
    <format dxfId="62">
      <pivotArea dataOnly="0" labelOnly="1" fieldPosition="0">
        <references count="2">
          <reference field="2" count="1" selected="0">
            <x v="2"/>
          </reference>
          <reference field="6" count="0"/>
        </references>
      </pivotArea>
    </format>
    <format dxfId="61">
      <pivotArea dataOnly="0" labelOnly="1" fieldPosition="0">
        <references count="2">
          <reference field="2" count="1" selected="0">
            <x v="3"/>
          </reference>
          <reference field="6" count="0"/>
        </references>
      </pivotArea>
    </format>
    <format dxfId="60">
      <pivotArea dataOnly="0" labelOnly="1" fieldPosition="0">
        <references count="2">
          <reference field="2" count="1" selected="0">
            <x v="4"/>
          </reference>
          <reference field="6" count="0"/>
        </references>
      </pivotArea>
    </format>
    <format dxfId="59">
      <pivotArea dataOnly="0" labelOnly="1" fieldPosition="0">
        <references count="2">
          <reference field="2" count="1" selected="0">
            <x v="5"/>
          </reference>
          <reference field="6" count="0"/>
        </references>
      </pivotArea>
    </format>
    <format dxfId="58">
      <pivotArea dataOnly="0" labelOnly="1" fieldPosition="0">
        <references count="2">
          <reference field="2" count="1" selected="0">
            <x v="6"/>
          </reference>
          <reference field="6" count="0"/>
        </references>
      </pivotArea>
    </format>
    <format dxfId="57">
      <pivotArea dataOnly="0" labelOnly="1" fieldPosition="0">
        <references count="2">
          <reference field="2" count="1" selected="0">
            <x v="7"/>
          </reference>
          <reference field="6" count="0"/>
        </references>
      </pivotArea>
    </format>
    <format dxfId="56">
      <pivotArea dataOnly="0" labelOnly="1" fieldPosition="0">
        <references count="2">
          <reference field="2" count="1" selected="0">
            <x v="8"/>
          </reference>
          <reference field="6" count="0"/>
        </references>
      </pivotArea>
    </format>
    <format dxfId="55">
      <pivotArea dataOnly="0" labelOnly="1" fieldPosition="0">
        <references count="2">
          <reference field="2" count="1" selected="0">
            <x v="9"/>
          </reference>
          <reference field="6" count="0"/>
        </references>
      </pivotArea>
    </format>
    <format dxfId="54">
      <pivotArea dataOnly="0" labelOnly="1" fieldPosition="0">
        <references count="2">
          <reference field="2" count="1" selected="0">
            <x v="10"/>
          </reference>
          <reference field="6" count="0"/>
        </references>
      </pivotArea>
    </format>
    <format dxfId="53">
      <pivotArea dataOnly="0" labelOnly="1" fieldPosition="0">
        <references count="2">
          <reference field="2" count="1" selected="0">
            <x v="11"/>
          </reference>
          <reference field="6" count="0"/>
        </references>
      </pivotArea>
    </format>
    <format dxfId="52">
      <pivotArea dataOnly="0" labelOnly="1" fieldPosition="0">
        <references count="2">
          <reference field="2" count="1" selected="0">
            <x v="12"/>
          </reference>
          <reference field="6" count="0"/>
        </references>
      </pivotArea>
    </format>
    <format dxfId="51">
      <pivotArea dataOnly="0" labelOnly="1" fieldPosition="0">
        <references count="2">
          <reference field="2" count="1" selected="0">
            <x v="13"/>
          </reference>
          <reference field="6" count="0"/>
        </references>
      </pivotArea>
    </format>
    <format dxfId="50">
      <pivotArea dataOnly="0" labelOnly="1" fieldPosition="0">
        <references count="2">
          <reference field="2" count="1" selected="0">
            <x v="14"/>
          </reference>
          <reference field="6" count="0"/>
        </references>
      </pivotArea>
    </format>
    <format dxfId="49">
      <pivotArea dataOnly="0" labelOnly="1" fieldPosition="0">
        <references count="2">
          <reference field="2" count="1" selected="0">
            <x v="15"/>
          </reference>
          <reference field="6" count="0"/>
        </references>
      </pivotArea>
    </format>
    <format dxfId="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5E3305-9ABE-472D-91A3-9E8BDF01767D}" name="PivotTable10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21" firstHeaderRow="1" firstDataRow="1" firstDataCol="1" rowPageCount="2" colPageCount="1"/>
  <pivotFields count="12"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Page" multipleItemSelectionAllowed="1" showAll="0">
      <items count="12">
        <item x="10"/>
        <item x="3"/>
        <item x="9"/>
        <item x="0"/>
        <item x="1"/>
        <item x="2"/>
        <item x="6"/>
        <item x="5"/>
        <item x="8"/>
        <item x="7"/>
        <item x="4"/>
        <item t="default"/>
      </items>
    </pivotField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2">
    <pageField fld="4" hier="-1"/>
    <pageField fld="6" hier="-1"/>
  </pageFields>
  <dataFields count="1">
    <dataField name="Sum of Gasohol (E10) Gallons" fld="7" baseField="0" baseItem="0" numFmtId="164"/>
  </dataFields>
  <formats count="7">
    <format dxfId="162">
      <pivotArea outline="0" collapsedLevelsAreSubtotals="1" fieldPosition="0"/>
    </format>
    <format dxfId="89">
      <pivotArea type="all" dataOnly="0" outline="0" fieldPosition="0"/>
    </format>
    <format dxfId="88">
      <pivotArea outline="0" collapsedLevelsAreSubtotals="1" fieldPosition="0"/>
    </format>
    <format dxfId="87">
      <pivotArea field="2" type="button" dataOnly="0" labelOnly="1" outline="0" axis="axisRow" fieldPosition="0"/>
    </format>
    <format dxfId="86">
      <pivotArea dataOnly="0" labelOnly="1" fieldPosition="0">
        <references count="1">
          <reference field="2" count="0"/>
        </references>
      </pivotArea>
    </format>
    <format dxfId="85">
      <pivotArea dataOnly="0" labelOnly="1" grandRow="1" outline="0" fieldPosition="0"/>
    </format>
    <format dxfId="8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3CC379-3235-4B0B-B8D0-1C7D9A3AEEDF}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2">
    <pivotField showAll="0"/>
    <pivotField showAll="0"/>
    <pivotField showAll="0"/>
    <pivotField showAll="0"/>
    <pivotField axis="axisRow" showAll="0">
      <items count="12">
        <item x="10"/>
        <item x="3"/>
        <item x="9"/>
        <item x="0"/>
        <item x="1"/>
        <item x="2"/>
        <item x="6"/>
        <item x="5"/>
        <item x="8"/>
        <item x="7"/>
        <item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Gasohol (E10) Gallons" fld="7" baseField="0" baseItem="0" numFmtId="164"/>
  </dataFields>
  <formats count="7">
    <format dxfId="161">
      <pivotArea outline="0" collapsedLevelsAreSubtotals="1" fieldPosition="0"/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field="4" type="button" dataOnly="0" labelOnly="1" outline="0" axis="axisRow" fieldPosition="0"/>
    </format>
    <format dxfId="106">
      <pivotArea dataOnly="0" labelOnly="1" fieldPosition="0">
        <references count="1">
          <reference field="4" count="0"/>
        </references>
      </pivotArea>
    </format>
    <format dxfId="105">
      <pivotArea dataOnly="0" labelOnly="1" grandRow="1" outline="0" fieldPosition="0"/>
    </format>
    <format dxfId="10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AA7FCB-306B-4ADA-900C-50FB3784B815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21" firstHeaderRow="1" firstDataRow="2" firstDataCol="1"/>
  <pivotFields count="12"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Col" showAll="0">
      <items count="12">
        <item x="10"/>
        <item x="3"/>
        <item x="9"/>
        <item x="0"/>
        <item x="1"/>
        <item x="2"/>
        <item x="6"/>
        <item x="5"/>
        <item x="8"/>
        <item x="7"/>
        <item x="4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Gasohol (E10) Gallons" fld="7" baseField="0" baseItem="0" numFmtId="164"/>
  </dataFields>
  <formats count="17">
    <format dxfId="160">
      <pivotArea field="2" type="button" dataOnly="0" labelOnly="1" outline="0" axis="axisRow" fieldPosition="0"/>
    </format>
    <format dxfId="159">
      <pivotArea dataOnly="0" labelOnly="1" fieldPosition="0">
        <references count="1">
          <reference field="4" count="0"/>
        </references>
      </pivotArea>
    </format>
    <format dxfId="158">
      <pivotArea dataOnly="0" labelOnly="1" grandCol="1" outline="0" fieldPosition="0"/>
    </format>
    <format dxfId="157">
      <pivotArea field="2" type="button" dataOnly="0" labelOnly="1" outline="0" axis="axisRow" fieldPosition="0"/>
    </format>
    <format dxfId="156">
      <pivotArea dataOnly="0" labelOnly="1" fieldPosition="0">
        <references count="1">
          <reference field="4" count="0"/>
        </references>
      </pivotArea>
    </format>
    <format dxfId="155">
      <pivotArea dataOnly="0" labelOnly="1" grandCol="1" outline="0" fieldPosition="0"/>
    </format>
    <format dxfId="154">
      <pivotArea outline="0" collapsedLevelsAreSubtotals="1" fieldPosition="0"/>
    </format>
    <format dxfId="153">
      <pivotArea type="all" dataOnly="0" outline="0" fieldPosition="0"/>
    </format>
    <format dxfId="152">
      <pivotArea outline="0" collapsedLevelsAreSubtotals="1" fieldPosition="0"/>
    </format>
    <format dxfId="151">
      <pivotArea type="origin" dataOnly="0" labelOnly="1" outline="0" fieldPosition="0"/>
    </format>
    <format dxfId="150">
      <pivotArea field="4" type="button" dataOnly="0" labelOnly="1" outline="0" axis="axisCol" fieldPosition="0"/>
    </format>
    <format dxfId="149">
      <pivotArea type="topRight" dataOnly="0" labelOnly="1" outline="0" fieldPosition="0"/>
    </format>
    <format dxfId="148">
      <pivotArea field="2" type="button" dataOnly="0" labelOnly="1" outline="0" axis="axisRow" fieldPosition="0"/>
    </format>
    <format dxfId="147">
      <pivotArea dataOnly="0" labelOnly="1" fieldPosition="0">
        <references count="1">
          <reference field="2" count="0"/>
        </references>
      </pivotArea>
    </format>
    <format dxfId="146">
      <pivotArea dataOnly="0" labelOnly="1" grandRow="1" outline="0" fieldPosition="0"/>
    </format>
    <format dxfId="145">
      <pivotArea dataOnly="0" labelOnly="1" fieldPosition="0">
        <references count="1">
          <reference field="4" count="0"/>
        </references>
      </pivotArea>
    </format>
    <format dxfId="14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8D03C-AA75-45EE-B9E6-1B26AA18B554}">
  <dimension ref="A1:A12"/>
  <sheetViews>
    <sheetView tabSelected="1" topLeftCell="A4" workbookViewId="0">
      <selection activeCell="K6" sqref="K6"/>
    </sheetView>
  </sheetViews>
  <sheetFormatPr defaultRowHeight="15" x14ac:dyDescent="0.25"/>
  <cols>
    <col min="1" max="16384" width="9.140625" style="9"/>
  </cols>
  <sheetData>
    <row r="1" spans="1:1" x14ac:dyDescent="0.25">
      <c r="A1" s="29" t="s">
        <v>86</v>
      </c>
    </row>
    <row r="3" spans="1:1" x14ac:dyDescent="0.25">
      <c r="A3" s="30" t="s">
        <v>92</v>
      </c>
    </row>
    <row r="4" spans="1:1" x14ac:dyDescent="0.25">
      <c r="A4" s="30" t="s">
        <v>93</v>
      </c>
    </row>
    <row r="5" spans="1:1" x14ac:dyDescent="0.25">
      <c r="A5" s="30" t="s">
        <v>94</v>
      </c>
    </row>
    <row r="6" spans="1:1" x14ac:dyDescent="0.25">
      <c r="A6" s="30"/>
    </row>
    <row r="7" spans="1:1" x14ac:dyDescent="0.25">
      <c r="A7" s="9" t="s">
        <v>87</v>
      </c>
    </row>
    <row r="8" spans="1:1" x14ac:dyDescent="0.25">
      <c r="A8" s="9" t="s">
        <v>88</v>
      </c>
    </row>
    <row r="9" spans="1:1" x14ac:dyDescent="0.25">
      <c r="A9" s="9" t="s">
        <v>89</v>
      </c>
    </row>
    <row r="11" spans="1:1" x14ac:dyDescent="0.25">
      <c r="A11" s="9" t="s">
        <v>90</v>
      </c>
    </row>
    <row r="12" spans="1:1" x14ac:dyDescent="0.25">
      <c r="A12" s="9" t="s">
        <v>91</v>
      </c>
    </row>
  </sheetData>
  <sheetProtection algorithmName="SHA-512" hashValue="K/dNE8rPb+dPm5RCVzaF7a1LrJ3xMJN8sPAvP0hpHpnAr+vKfOtoIDYoolMJ+uVeez2WVfM1Lb56U5DIVGsY0A==" saltValue="jh15WCLzf3u3aLNvk96OvQ==" spinCount="100000" sheet="1" objects="1" scenarios="1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E366F-8956-440C-B60F-85D6F05439B6}">
  <dimension ref="A2:D101"/>
  <sheetViews>
    <sheetView workbookViewId="0">
      <selection activeCell="F14" sqref="F14"/>
    </sheetView>
  </sheetViews>
  <sheetFormatPr defaultRowHeight="15" x14ac:dyDescent="0.25"/>
  <cols>
    <col min="1" max="1" width="28.28515625" style="9" bestFit="1" customWidth="1"/>
    <col min="2" max="2" width="28.85546875" style="9" bestFit="1" customWidth="1"/>
    <col min="3" max="3" width="40" style="9" bestFit="1" customWidth="1"/>
    <col min="4" max="4" width="23.28515625" style="9" bestFit="1" customWidth="1"/>
    <col min="5" max="16384" width="9.140625" style="9"/>
  </cols>
  <sheetData>
    <row r="2" spans="1:4" ht="21" x14ac:dyDescent="0.35">
      <c r="A2" s="8" t="s">
        <v>4</v>
      </c>
      <c r="B2" s="9" t="s">
        <v>49</v>
      </c>
      <c r="C2" s="14" t="s">
        <v>75</v>
      </c>
    </row>
    <row r="3" spans="1:4" ht="17.45" customHeight="1" x14ac:dyDescent="0.25"/>
    <row r="4" spans="1:4" x14ac:dyDescent="0.25">
      <c r="A4" s="8" t="s">
        <v>44</v>
      </c>
      <c r="B4" s="13" t="s">
        <v>45</v>
      </c>
      <c r="C4" s="13" t="s">
        <v>47</v>
      </c>
      <c r="D4" s="13" t="s">
        <v>48</v>
      </c>
    </row>
    <row r="5" spans="1:4" x14ac:dyDescent="0.25">
      <c r="A5" s="12" t="s">
        <v>10</v>
      </c>
      <c r="B5" s="13">
        <v>43950885.08686211</v>
      </c>
      <c r="C5" s="13">
        <v>39674106.196450099</v>
      </c>
      <c r="D5" s="13">
        <v>4276778.8904119805</v>
      </c>
    </row>
    <row r="6" spans="1:4" x14ac:dyDescent="0.25">
      <c r="A6" s="28" t="s">
        <v>12</v>
      </c>
      <c r="B6" s="13">
        <v>2709756.1220083465</v>
      </c>
      <c r="C6" s="13">
        <v>2446074.0756346006</v>
      </c>
      <c r="D6" s="13">
        <v>263682.04637374054</v>
      </c>
    </row>
    <row r="7" spans="1:4" x14ac:dyDescent="0.25">
      <c r="A7" s="28" t="s">
        <v>13</v>
      </c>
      <c r="B7" s="13">
        <v>0</v>
      </c>
      <c r="C7" s="13">
        <v>0</v>
      </c>
      <c r="D7" s="13">
        <v>0</v>
      </c>
    </row>
    <row r="8" spans="1:4" x14ac:dyDescent="0.25">
      <c r="A8" s="28" t="s">
        <v>14</v>
      </c>
      <c r="B8" s="13">
        <v>15150578.767361816</v>
      </c>
      <c r="C8" s="13">
        <v>13676310.214268258</v>
      </c>
      <c r="D8" s="13">
        <v>1474268.5530935614</v>
      </c>
    </row>
    <row r="9" spans="1:4" x14ac:dyDescent="0.25">
      <c r="A9" s="28" t="s">
        <v>15</v>
      </c>
      <c r="B9" s="13">
        <v>3935788.0971928984</v>
      </c>
      <c r="C9" s="13">
        <v>3552801.1332224477</v>
      </c>
      <c r="D9" s="13">
        <v>382986.96397045074</v>
      </c>
    </row>
    <row r="10" spans="1:4" x14ac:dyDescent="0.25">
      <c r="A10" s="28" t="s">
        <v>16</v>
      </c>
      <c r="B10" s="13">
        <v>22154762.100299049</v>
      </c>
      <c r="C10" s="13">
        <v>19998920.773324795</v>
      </c>
      <c r="D10" s="13">
        <v>2155841.3269742271</v>
      </c>
    </row>
    <row r="11" spans="1:4" x14ac:dyDescent="0.25">
      <c r="A11" s="12" t="s">
        <v>27</v>
      </c>
      <c r="B11" s="13">
        <v>28796205.164527904</v>
      </c>
      <c r="C11" s="13">
        <v>25994120.500882413</v>
      </c>
      <c r="D11" s="13">
        <v>2802084.663645504</v>
      </c>
    </row>
    <row r="12" spans="1:4" x14ac:dyDescent="0.25">
      <c r="A12" s="28" t="s">
        <v>12</v>
      </c>
      <c r="B12" s="13">
        <v>2058986.7551341176</v>
      </c>
      <c r="C12" s="13">
        <v>1858630.5134504419</v>
      </c>
      <c r="D12" s="13">
        <v>200356.24168368347</v>
      </c>
    </row>
    <row r="13" spans="1:4" x14ac:dyDescent="0.25">
      <c r="A13" s="28" t="s">
        <v>13</v>
      </c>
      <c r="B13" s="13">
        <v>2093036.3743394462</v>
      </c>
      <c r="C13" s="13">
        <v>1889370.0773689623</v>
      </c>
      <c r="D13" s="13">
        <v>203666.29697048172</v>
      </c>
    </row>
    <row r="14" spans="1:4" x14ac:dyDescent="0.25">
      <c r="A14" s="28" t="s">
        <v>14</v>
      </c>
      <c r="B14" s="13">
        <v>22107701.373551078</v>
      </c>
      <c r="C14" s="13">
        <v>19956454.29777376</v>
      </c>
      <c r="D14" s="13">
        <v>2151247.0757773281</v>
      </c>
    </row>
    <row r="15" spans="1:4" x14ac:dyDescent="0.25">
      <c r="A15" s="28" t="s">
        <v>15</v>
      </c>
      <c r="B15" s="13">
        <v>0</v>
      </c>
      <c r="C15" s="13">
        <v>0</v>
      </c>
      <c r="D15" s="13">
        <v>0</v>
      </c>
    </row>
    <row r="16" spans="1:4" x14ac:dyDescent="0.25">
      <c r="A16" s="28" t="s">
        <v>16</v>
      </c>
      <c r="B16" s="13">
        <v>2536480.6615032628</v>
      </c>
      <c r="C16" s="13">
        <v>2289665.6122892499</v>
      </c>
      <c r="D16" s="13">
        <v>246815.04921401071</v>
      </c>
    </row>
    <row r="17" spans="1:4" x14ac:dyDescent="0.25">
      <c r="A17" s="12" t="s">
        <v>28</v>
      </c>
      <c r="B17" s="13">
        <v>143843188.55144191</v>
      </c>
      <c r="C17" s="13">
        <v>129846197.49593142</v>
      </c>
      <c r="D17" s="13">
        <v>13996991.055510398</v>
      </c>
    </row>
    <row r="18" spans="1:4" x14ac:dyDescent="0.25">
      <c r="A18" s="28" t="s">
        <v>12</v>
      </c>
      <c r="B18" s="13">
        <v>7705416.0811026068</v>
      </c>
      <c r="C18" s="13">
        <v>6955611.9930474134</v>
      </c>
      <c r="D18" s="13">
        <v>749804.0880551911</v>
      </c>
    </row>
    <row r="19" spans="1:4" x14ac:dyDescent="0.25">
      <c r="A19" s="28" t="s">
        <v>13</v>
      </c>
      <c r="B19" s="13">
        <v>15592082.016311459</v>
      </c>
      <c r="C19" s="13">
        <v>14074811.093952859</v>
      </c>
      <c r="D19" s="13">
        <v>1517270.9223586014</v>
      </c>
    </row>
    <row r="20" spans="1:4" x14ac:dyDescent="0.25">
      <c r="A20" s="28" t="s">
        <v>14</v>
      </c>
      <c r="B20" s="13">
        <v>35115874.250451185</v>
      </c>
      <c r="C20" s="13">
        <v>31698850.265641991</v>
      </c>
      <c r="D20" s="13">
        <v>3417023.9848092082</v>
      </c>
    </row>
    <row r="21" spans="1:4" x14ac:dyDescent="0.25">
      <c r="A21" s="28" t="s">
        <v>15</v>
      </c>
      <c r="B21" s="13">
        <v>27254567.951345257</v>
      </c>
      <c r="C21" s="13">
        <v>24602565.849342722</v>
      </c>
      <c r="D21" s="13">
        <v>2652002.1020024791</v>
      </c>
    </row>
    <row r="22" spans="1:4" x14ac:dyDescent="0.25">
      <c r="A22" s="28" t="s">
        <v>16</v>
      </c>
      <c r="B22" s="13">
        <v>58175248.252231389</v>
      </c>
      <c r="C22" s="13">
        <v>52514358.29394643</v>
      </c>
      <c r="D22" s="13">
        <v>5660889.9582849173</v>
      </c>
    </row>
    <row r="23" spans="1:4" x14ac:dyDescent="0.25">
      <c r="A23" s="12" t="s">
        <v>29</v>
      </c>
      <c r="B23" s="13">
        <v>13401469.795234613</v>
      </c>
      <c r="C23" s="13">
        <v>12097398.418224912</v>
      </c>
      <c r="D23" s="13">
        <v>1304071.3770096975</v>
      </c>
    </row>
    <row r="24" spans="1:4" x14ac:dyDescent="0.25">
      <c r="A24" s="28" t="s">
        <v>12</v>
      </c>
      <c r="B24" s="13">
        <v>894215.44651311554</v>
      </c>
      <c r="C24" s="13">
        <v>807201.35811839486</v>
      </c>
      <c r="D24" s="13">
        <v>87014.088394720486</v>
      </c>
    </row>
    <row r="25" spans="1:4" x14ac:dyDescent="0.25">
      <c r="A25" s="28" t="s">
        <v>13</v>
      </c>
      <c r="B25" s="13">
        <v>0</v>
      </c>
      <c r="C25" s="13">
        <v>0</v>
      </c>
      <c r="D25" s="13">
        <v>0</v>
      </c>
    </row>
    <row r="26" spans="1:4" x14ac:dyDescent="0.25">
      <c r="A26" s="28" t="s">
        <v>14</v>
      </c>
      <c r="B26" s="13">
        <v>12507254.348721497</v>
      </c>
      <c r="C26" s="13">
        <v>11290197.060106518</v>
      </c>
      <c r="D26" s="13">
        <v>1217057.2886149769</v>
      </c>
    </row>
    <row r="27" spans="1:4" x14ac:dyDescent="0.25">
      <c r="A27" s="28" t="s">
        <v>15</v>
      </c>
      <c r="B27" s="13">
        <v>0</v>
      </c>
      <c r="C27" s="13">
        <v>0</v>
      </c>
      <c r="D27" s="13">
        <v>0</v>
      </c>
    </row>
    <row r="28" spans="1:4" x14ac:dyDescent="0.25">
      <c r="A28" s="28" t="s">
        <v>16</v>
      </c>
      <c r="B28" s="13">
        <v>0</v>
      </c>
      <c r="C28" s="13">
        <v>0</v>
      </c>
      <c r="D28" s="13">
        <v>0</v>
      </c>
    </row>
    <row r="29" spans="1:4" x14ac:dyDescent="0.25">
      <c r="A29" s="12" t="s">
        <v>30</v>
      </c>
      <c r="B29" s="13">
        <v>31187335.368392501</v>
      </c>
      <c r="C29" s="13">
        <v>28152525.923221685</v>
      </c>
      <c r="D29" s="13">
        <v>3034809.4451707755</v>
      </c>
    </row>
    <row r="30" spans="1:4" x14ac:dyDescent="0.25">
      <c r="A30" s="28" t="s">
        <v>12</v>
      </c>
      <c r="B30" s="13">
        <v>1650569.9983024925</v>
      </c>
      <c r="C30" s="13">
        <v>1489961.1269928655</v>
      </c>
      <c r="D30" s="13">
        <v>160608.87130963057</v>
      </c>
    </row>
    <row r="31" spans="1:4" x14ac:dyDescent="0.25">
      <c r="A31" s="28" t="s">
        <v>13</v>
      </c>
      <c r="B31" s="13">
        <v>0</v>
      </c>
      <c r="C31" s="13">
        <v>0</v>
      </c>
      <c r="D31" s="13">
        <v>0</v>
      </c>
    </row>
    <row r="32" spans="1:4" x14ac:dyDescent="0.25">
      <c r="A32" s="28" t="s">
        <v>14</v>
      </c>
      <c r="B32" s="13">
        <v>29536765.370090008</v>
      </c>
      <c r="C32" s="13">
        <v>26662564.796228819</v>
      </c>
      <c r="D32" s="13">
        <v>2874200.5738611449</v>
      </c>
    </row>
    <row r="33" spans="1:4" x14ac:dyDescent="0.25">
      <c r="A33" s="28" t="s">
        <v>15</v>
      </c>
      <c r="B33" s="13">
        <v>0</v>
      </c>
      <c r="C33" s="13">
        <v>0</v>
      </c>
      <c r="D33" s="13">
        <v>0</v>
      </c>
    </row>
    <row r="34" spans="1:4" x14ac:dyDescent="0.25">
      <c r="A34" s="28" t="s">
        <v>16</v>
      </c>
      <c r="B34" s="13">
        <v>0</v>
      </c>
      <c r="C34" s="13">
        <v>0</v>
      </c>
      <c r="D34" s="13">
        <v>0</v>
      </c>
    </row>
    <row r="35" spans="1:4" x14ac:dyDescent="0.25">
      <c r="A35" s="12" t="s">
        <v>31</v>
      </c>
      <c r="B35" s="13">
        <v>62747590.191683039</v>
      </c>
      <c r="C35" s="13">
        <v>56641717.618279248</v>
      </c>
      <c r="D35" s="13">
        <v>6105872.5734037738</v>
      </c>
    </row>
    <row r="36" spans="1:4" x14ac:dyDescent="0.25">
      <c r="A36" s="28" t="s">
        <v>12</v>
      </c>
      <c r="B36" s="13">
        <v>3426927.4968122668</v>
      </c>
      <c r="C36" s="13">
        <v>3093456.9593607164</v>
      </c>
      <c r="D36" s="13">
        <v>333470.5374515446</v>
      </c>
    </row>
    <row r="37" spans="1:4" x14ac:dyDescent="0.25">
      <c r="A37" s="28" t="s">
        <v>13</v>
      </c>
      <c r="B37" s="13">
        <v>14645198.945081361</v>
      </c>
      <c r="C37" s="13">
        <v>13220099.47447009</v>
      </c>
      <c r="D37" s="13">
        <v>1425099.4706112591</v>
      </c>
    </row>
    <row r="38" spans="1:4" x14ac:dyDescent="0.25">
      <c r="A38" s="28" t="s">
        <v>14</v>
      </c>
      <c r="B38" s="13">
        <v>26667309.136111893</v>
      </c>
      <c r="C38" s="13">
        <v>24072371.012422662</v>
      </c>
      <c r="D38" s="13">
        <v>2594938.1236892338</v>
      </c>
    </row>
    <row r="39" spans="1:4" x14ac:dyDescent="0.25">
      <c r="A39" s="28" t="s">
        <v>15</v>
      </c>
      <c r="B39" s="13">
        <v>3162717.8181519704</v>
      </c>
      <c r="C39" s="13">
        <v>2854956.9200127246</v>
      </c>
      <c r="D39" s="13">
        <v>307760.89813924866</v>
      </c>
    </row>
    <row r="40" spans="1:4" x14ac:dyDescent="0.25">
      <c r="A40" s="28" t="s">
        <v>16</v>
      </c>
      <c r="B40" s="13">
        <v>14845436.795525542</v>
      </c>
      <c r="C40" s="13">
        <v>13400833.252013046</v>
      </c>
      <c r="D40" s="13">
        <v>1444603.5435124882</v>
      </c>
    </row>
    <row r="41" spans="1:4" x14ac:dyDescent="0.25">
      <c r="A41" s="12" t="s">
        <v>32</v>
      </c>
      <c r="B41" s="13">
        <v>16810018.138199694</v>
      </c>
      <c r="C41" s="13">
        <v>15174263.236180218</v>
      </c>
      <c r="D41" s="13">
        <v>1635754.9020194756</v>
      </c>
    </row>
    <row r="42" spans="1:4" x14ac:dyDescent="0.25">
      <c r="A42" s="28" t="s">
        <v>12</v>
      </c>
      <c r="B42" s="13">
        <v>1145525.1303959819</v>
      </c>
      <c r="C42" s="13">
        <v>1034057.1231174187</v>
      </c>
      <c r="D42" s="13">
        <v>111468.0072785636</v>
      </c>
    </row>
    <row r="43" spans="1:4" x14ac:dyDescent="0.25">
      <c r="A43" s="28" t="s">
        <v>13</v>
      </c>
      <c r="B43" s="13">
        <v>0</v>
      </c>
      <c r="C43" s="13">
        <v>0</v>
      </c>
      <c r="D43" s="13">
        <v>0</v>
      </c>
    </row>
    <row r="44" spans="1:4" x14ac:dyDescent="0.25">
      <c r="A44" s="28" t="s">
        <v>14</v>
      </c>
      <c r="B44" s="13">
        <v>12411253.004517</v>
      </c>
      <c r="C44" s="13">
        <v>11203534.999213364</v>
      </c>
      <c r="D44" s="13">
        <v>1207718.005303636</v>
      </c>
    </row>
    <row r="45" spans="1:4" x14ac:dyDescent="0.25">
      <c r="A45" s="28" t="s">
        <v>15</v>
      </c>
      <c r="B45" s="13">
        <v>0</v>
      </c>
      <c r="C45" s="13">
        <v>0</v>
      </c>
      <c r="D45" s="13">
        <v>0</v>
      </c>
    </row>
    <row r="46" spans="1:4" x14ac:dyDescent="0.25">
      <c r="A46" s="28" t="s">
        <v>16</v>
      </c>
      <c r="B46" s="13">
        <v>3253240.0032867114</v>
      </c>
      <c r="C46" s="13">
        <v>2936671.113849435</v>
      </c>
      <c r="D46" s="13">
        <v>316568.889437276</v>
      </c>
    </row>
    <row r="47" spans="1:4" x14ac:dyDescent="0.25">
      <c r="A47" s="12" t="s">
        <v>33</v>
      </c>
      <c r="B47" s="13">
        <v>17614634.998161901</v>
      </c>
      <c r="C47" s="13">
        <v>15900598.240702078</v>
      </c>
      <c r="D47" s="13">
        <v>1714036.7574598107</v>
      </c>
    </row>
    <row r="48" spans="1:4" x14ac:dyDescent="0.25">
      <c r="A48" s="28" t="s">
        <v>12</v>
      </c>
      <c r="B48" s="13">
        <v>1106774.2130851387</v>
      </c>
      <c r="C48" s="13">
        <v>999077.15613442648</v>
      </c>
      <c r="D48" s="13">
        <v>107697.05695071242</v>
      </c>
    </row>
    <row r="49" spans="1:4" x14ac:dyDescent="0.25">
      <c r="A49" s="28" t="s">
        <v>13</v>
      </c>
      <c r="B49" s="13">
        <v>0</v>
      </c>
      <c r="C49" s="13">
        <v>0</v>
      </c>
      <c r="D49" s="13">
        <v>0</v>
      </c>
    </row>
    <row r="50" spans="1:4" x14ac:dyDescent="0.25">
      <c r="A50" s="28" t="s">
        <v>14</v>
      </c>
      <c r="B50" s="13">
        <v>16507860.785076763</v>
      </c>
      <c r="C50" s="13">
        <v>14901521.084567651</v>
      </c>
      <c r="D50" s="13">
        <v>1606339.7005090984</v>
      </c>
    </row>
    <row r="51" spans="1:4" x14ac:dyDescent="0.25">
      <c r="A51" s="28" t="s">
        <v>15</v>
      </c>
      <c r="B51" s="13">
        <v>0</v>
      </c>
      <c r="C51" s="13">
        <v>0</v>
      </c>
      <c r="D51" s="13">
        <v>0</v>
      </c>
    </row>
    <row r="52" spans="1:4" x14ac:dyDescent="0.25">
      <c r="A52" s="28" t="s">
        <v>16</v>
      </c>
      <c r="B52" s="13">
        <v>0</v>
      </c>
      <c r="C52" s="13">
        <v>0</v>
      </c>
      <c r="D52" s="13">
        <v>0</v>
      </c>
    </row>
    <row r="53" spans="1:4" x14ac:dyDescent="0.25">
      <c r="A53" s="12" t="s">
        <v>34</v>
      </c>
      <c r="B53" s="13">
        <v>23699995.353869557</v>
      </c>
      <c r="C53" s="13">
        <v>21393778.067412481</v>
      </c>
      <c r="D53" s="13">
        <v>2306217.2864570678</v>
      </c>
    </row>
    <row r="54" spans="1:4" x14ac:dyDescent="0.25">
      <c r="A54" s="28" t="s">
        <v>12</v>
      </c>
      <c r="B54" s="13">
        <v>1726645.7736934605</v>
      </c>
      <c r="C54" s="13">
        <v>1558630.2888558018</v>
      </c>
      <c r="D54" s="13">
        <v>168015.48483765562</v>
      </c>
    </row>
    <row r="55" spans="1:4" x14ac:dyDescent="0.25">
      <c r="A55" s="28" t="s">
        <v>13</v>
      </c>
      <c r="B55" s="13">
        <v>0</v>
      </c>
      <c r="C55" s="13">
        <v>0</v>
      </c>
      <c r="D55" s="13">
        <v>0</v>
      </c>
    </row>
    <row r="56" spans="1:4" x14ac:dyDescent="0.25">
      <c r="A56" s="28" t="s">
        <v>14</v>
      </c>
      <c r="B56" s="13">
        <v>21272591.498253305</v>
      </c>
      <c r="C56" s="13">
        <v>19202579.519898046</v>
      </c>
      <c r="D56" s="13">
        <v>2070011.9783552554</v>
      </c>
    </row>
    <row r="57" spans="1:4" x14ac:dyDescent="0.25">
      <c r="A57" s="28" t="s">
        <v>15</v>
      </c>
      <c r="B57" s="13">
        <v>0</v>
      </c>
      <c r="C57" s="13">
        <v>0</v>
      </c>
      <c r="D57" s="13">
        <v>0</v>
      </c>
    </row>
    <row r="58" spans="1:4" x14ac:dyDescent="0.25">
      <c r="A58" s="28" t="s">
        <v>16</v>
      </c>
      <c r="B58" s="13">
        <v>700758.08192279178</v>
      </c>
      <c r="C58" s="13">
        <v>632568.2586586338</v>
      </c>
      <c r="D58" s="13">
        <v>68189.823264157138</v>
      </c>
    </row>
    <row r="59" spans="1:4" x14ac:dyDescent="0.25">
      <c r="A59" s="12" t="s">
        <v>35</v>
      </c>
      <c r="B59" s="13">
        <v>74482226.01029104</v>
      </c>
      <c r="C59" s="13">
        <v>67234488.084602103</v>
      </c>
      <c r="D59" s="13">
        <v>7247737.925688928</v>
      </c>
    </row>
    <row r="60" spans="1:4" x14ac:dyDescent="0.25">
      <c r="A60" s="28" t="s">
        <v>12</v>
      </c>
      <c r="B60" s="13">
        <v>4017283.5849076416</v>
      </c>
      <c r="C60" s="13">
        <v>3626361.4760156367</v>
      </c>
      <c r="D60" s="13">
        <v>390922.1088920075</v>
      </c>
    </row>
    <row r="61" spans="1:4" x14ac:dyDescent="0.25">
      <c r="A61" s="28" t="s">
        <v>13</v>
      </c>
      <c r="B61" s="13">
        <v>14456770.631795505</v>
      </c>
      <c r="C61" s="13">
        <v>13049961.943889132</v>
      </c>
      <c r="D61" s="13">
        <v>1406808.6879063763</v>
      </c>
    </row>
    <row r="62" spans="1:4" x14ac:dyDescent="0.25">
      <c r="A62" s="28" t="s">
        <v>14</v>
      </c>
      <c r="B62" s="13">
        <v>28999822.93362385</v>
      </c>
      <c r="C62" s="13">
        <v>26177988.501797859</v>
      </c>
      <c r="D62" s="13">
        <v>2821834.4318259549</v>
      </c>
    </row>
    <row r="63" spans="1:4" x14ac:dyDescent="0.25">
      <c r="A63" s="28" t="s">
        <v>15</v>
      </c>
      <c r="B63" s="13">
        <v>7070799.0276472094</v>
      </c>
      <c r="C63" s="13">
        <v>6382754.8618190177</v>
      </c>
      <c r="D63" s="13">
        <v>688044.16582819726</v>
      </c>
    </row>
    <row r="64" spans="1:4" x14ac:dyDescent="0.25">
      <c r="A64" s="28" t="s">
        <v>16</v>
      </c>
      <c r="B64" s="13">
        <v>19937549.832316838</v>
      </c>
      <c r="C64" s="13">
        <v>17997421.301080465</v>
      </c>
      <c r="D64" s="13">
        <v>1940128.5312363924</v>
      </c>
    </row>
    <row r="65" spans="1:4" x14ac:dyDescent="0.25">
      <c r="A65" s="12" t="s">
        <v>36</v>
      </c>
      <c r="B65" s="13">
        <v>7388537.5004216591</v>
      </c>
      <c r="C65" s="13">
        <v>6669572.9270964069</v>
      </c>
      <c r="D65" s="13">
        <v>718964.57332524564</v>
      </c>
    </row>
    <row r="66" spans="1:4" x14ac:dyDescent="0.25">
      <c r="A66" s="28" t="s">
        <v>12</v>
      </c>
      <c r="B66" s="13">
        <v>545833.48383605306</v>
      </c>
      <c r="C66" s="13">
        <v>492719.20392741036</v>
      </c>
      <c r="D66" s="13">
        <v>53114.279908643039</v>
      </c>
    </row>
    <row r="67" spans="1:4" x14ac:dyDescent="0.25">
      <c r="A67" s="28" t="s">
        <v>13</v>
      </c>
      <c r="B67" s="13">
        <v>0</v>
      </c>
      <c r="C67" s="13">
        <v>0</v>
      </c>
      <c r="D67" s="13">
        <v>0</v>
      </c>
    </row>
    <row r="68" spans="1:4" x14ac:dyDescent="0.25">
      <c r="A68" s="28" t="s">
        <v>14</v>
      </c>
      <c r="B68" s="13">
        <v>6842704.0165856062</v>
      </c>
      <c r="C68" s="13">
        <v>6176853.7231689962</v>
      </c>
      <c r="D68" s="13">
        <v>665850.29341660265</v>
      </c>
    </row>
    <row r="69" spans="1:4" x14ac:dyDescent="0.25">
      <c r="A69" s="28" t="s">
        <v>15</v>
      </c>
      <c r="B69" s="13">
        <v>0</v>
      </c>
      <c r="C69" s="13">
        <v>0</v>
      </c>
      <c r="D69" s="13">
        <v>0</v>
      </c>
    </row>
    <row r="70" spans="1:4" x14ac:dyDescent="0.25">
      <c r="A70" s="28" t="s">
        <v>16</v>
      </c>
      <c r="B70" s="13">
        <v>0</v>
      </c>
      <c r="C70" s="13">
        <v>0</v>
      </c>
      <c r="D70" s="13">
        <v>0</v>
      </c>
    </row>
    <row r="71" spans="1:4" x14ac:dyDescent="0.25">
      <c r="A71" s="12" t="s">
        <v>37</v>
      </c>
      <c r="B71" s="13">
        <v>20085790.263893124</v>
      </c>
      <c r="C71" s="13">
        <v>18131285.348007727</v>
      </c>
      <c r="D71" s="13">
        <v>1954504.9158853928</v>
      </c>
    </row>
    <row r="72" spans="1:4" x14ac:dyDescent="0.25">
      <c r="A72" s="28" t="s">
        <v>12</v>
      </c>
      <c r="B72" s="13">
        <v>1016723.4785254446</v>
      </c>
      <c r="C72" s="13">
        <v>917788.09938718914</v>
      </c>
      <c r="D72" s="13">
        <v>98935.3791382567</v>
      </c>
    </row>
    <row r="73" spans="1:4" x14ac:dyDescent="0.25">
      <c r="A73" s="28" t="s">
        <v>13</v>
      </c>
      <c r="B73" s="13">
        <v>5662998.1289670784</v>
      </c>
      <c r="C73" s="13">
        <v>5111940.9432984488</v>
      </c>
      <c r="D73" s="13">
        <v>551057.185668636</v>
      </c>
    </row>
    <row r="74" spans="1:4" x14ac:dyDescent="0.25">
      <c r="A74" s="28" t="s">
        <v>14</v>
      </c>
      <c r="B74" s="13">
        <v>8133357.9105631243</v>
      </c>
      <c r="C74" s="13">
        <v>7341913.9070579717</v>
      </c>
      <c r="D74" s="13">
        <v>791444.00350513856</v>
      </c>
    </row>
    <row r="75" spans="1:4" x14ac:dyDescent="0.25">
      <c r="A75" s="28" t="s">
        <v>15</v>
      </c>
      <c r="B75" s="13">
        <v>1157316.59058825</v>
      </c>
      <c r="C75" s="13">
        <v>1044700.5949955689</v>
      </c>
      <c r="D75" s="13">
        <v>112615.99559268156</v>
      </c>
    </row>
    <row r="76" spans="1:4" x14ac:dyDescent="0.25">
      <c r="A76" s="28" t="s">
        <v>16</v>
      </c>
      <c r="B76" s="13">
        <v>4115394.1552492264</v>
      </c>
      <c r="C76" s="13">
        <v>3714941.8032685476</v>
      </c>
      <c r="D76" s="13">
        <v>400452.35198068008</v>
      </c>
    </row>
    <row r="77" spans="1:4" x14ac:dyDescent="0.25">
      <c r="A77" s="12" t="s">
        <v>38</v>
      </c>
      <c r="B77" s="13">
        <v>26731325.873579837</v>
      </c>
      <c r="C77" s="13">
        <v>24130144.160581566</v>
      </c>
      <c r="D77" s="13">
        <v>2601181.7129982575</v>
      </c>
    </row>
    <row r="78" spans="1:4" x14ac:dyDescent="0.25">
      <c r="A78" s="28" t="s">
        <v>12</v>
      </c>
      <c r="B78" s="13">
        <v>1511032.0162853089</v>
      </c>
      <c r="C78" s="13">
        <v>1363996.650649162</v>
      </c>
      <c r="D78" s="13">
        <v>147035.36563614654</v>
      </c>
    </row>
    <row r="79" spans="1:4" x14ac:dyDescent="0.25">
      <c r="A79" s="28" t="s">
        <v>13</v>
      </c>
      <c r="B79" s="13">
        <v>3896558.1838573683</v>
      </c>
      <c r="C79" s="13">
        <v>3517386.8363454835</v>
      </c>
      <c r="D79" s="13">
        <v>379171.34751188167</v>
      </c>
    </row>
    <row r="80" spans="1:4" x14ac:dyDescent="0.25">
      <c r="A80" s="28" t="s">
        <v>14</v>
      </c>
      <c r="B80" s="13">
        <v>18583584.865471344</v>
      </c>
      <c r="C80" s="13">
        <v>16775244.85667024</v>
      </c>
      <c r="D80" s="13">
        <v>1808340.0088010929</v>
      </c>
    </row>
    <row r="81" spans="1:4" x14ac:dyDescent="0.25">
      <c r="A81" s="28" t="s">
        <v>15</v>
      </c>
      <c r="B81" s="13">
        <v>109294.49491701066</v>
      </c>
      <c r="C81" s="13">
        <v>98659.240464338203</v>
      </c>
      <c r="D81" s="13">
        <v>10635.254452672472</v>
      </c>
    </row>
    <row r="82" spans="1:4" x14ac:dyDescent="0.25">
      <c r="A82" s="28" t="s">
        <v>16</v>
      </c>
      <c r="B82" s="13">
        <v>2630856.3130488065</v>
      </c>
      <c r="C82" s="13">
        <v>2374856.5764523442</v>
      </c>
      <c r="D82" s="13">
        <v>255999.73659646435</v>
      </c>
    </row>
    <row r="83" spans="1:4" x14ac:dyDescent="0.25">
      <c r="A83" s="12" t="s">
        <v>39</v>
      </c>
      <c r="B83" s="13">
        <v>17674612.023197792</v>
      </c>
      <c r="C83" s="13">
        <v>15954704.738498917</v>
      </c>
      <c r="D83" s="13">
        <v>1719907.2846988777</v>
      </c>
    </row>
    <row r="84" spans="1:4" x14ac:dyDescent="0.25">
      <c r="A84" s="28" t="s">
        <v>12</v>
      </c>
      <c r="B84" s="13">
        <v>1137605.3296377009</v>
      </c>
      <c r="C84" s="13">
        <v>1026907.8763732755</v>
      </c>
      <c r="D84" s="13">
        <v>110697.45326442565</v>
      </c>
    </row>
    <row r="85" spans="1:4" x14ac:dyDescent="0.25">
      <c r="A85" s="28" t="s">
        <v>13</v>
      </c>
      <c r="B85" s="13">
        <v>202655.44968511854</v>
      </c>
      <c r="C85" s="13">
        <v>182935.03800411144</v>
      </c>
      <c r="D85" s="13">
        <v>19720.411681007099</v>
      </c>
    </row>
    <row r="86" spans="1:4" x14ac:dyDescent="0.25">
      <c r="A86" s="28" t="s">
        <v>14</v>
      </c>
      <c r="B86" s="13">
        <v>13924712.253011113</v>
      </c>
      <c r="C86" s="13">
        <v>12569697.752268482</v>
      </c>
      <c r="D86" s="13">
        <v>1355014.5007426329</v>
      </c>
    </row>
    <row r="87" spans="1:4" x14ac:dyDescent="0.25">
      <c r="A87" s="28" t="s">
        <v>15</v>
      </c>
      <c r="B87" s="13">
        <v>0</v>
      </c>
      <c r="C87" s="13">
        <v>0</v>
      </c>
      <c r="D87" s="13">
        <v>0</v>
      </c>
    </row>
    <row r="88" spans="1:4" x14ac:dyDescent="0.25">
      <c r="A88" s="28" t="s">
        <v>16</v>
      </c>
      <c r="B88" s="13">
        <v>2409638.9908638583</v>
      </c>
      <c r="C88" s="13">
        <v>2175164.0718530477</v>
      </c>
      <c r="D88" s="13">
        <v>234474.91901081221</v>
      </c>
    </row>
    <row r="89" spans="1:4" x14ac:dyDescent="0.25">
      <c r="A89" s="12" t="s">
        <v>40</v>
      </c>
      <c r="B89" s="13">
        <v>16141645.922408542</v>
      </c>
      <c r="C89" s="13">
        <v>14570902.285968253</v>
      </c>
      <c r="D89" s="13">
        <v>1570743.6364402482</v>
      </c>
    </row>
    <row r="90" spans="1:4" x14ac:dyDescent="0.25">
      <c r="A90" s="28" t="s">
        <v>12</v>
      </c>
      <c r="B90" s="13">
        <v>913481.55655998481</v>
      </c>
      <c r="C90" s="13">
        <v>824592.71950839297</v>
      </c>
      <c r="D90" s="13">
        <v>88888.837051592898</v>
      </c>
    </row>
    <row r="91" spans="1:4" x14ac:dyDescent="0.25">
      <c r="A91" s="28" t="s">
        <v>13</v>
      </c>
      <c r="B91" s="13">
        <v>0</v>
      </c>
      <c r="C91" s="13">
        <v>0</v>
      </c>
      <c r="D91" s="13">
        <v>0</v>
      </c>
    </row>
    <row r="92" spans="1:4" x14ac:dyDescent="0.25">
      <c r="A92" s="28" t="s">
        <v>14</v>
      </c>
      <c r="B92" s="13">
        <v>15228164.365848556</v>
      </c>
      <c r="C92" s="13">
        <v>13746309.566459861</v>
      </c>
      <c r="D92" s="13">
        <v>1481854.7993886552</v>
      </c>
    </row>
    <row r="93" spans="1:4" x14ac:dyDescent="0.25">
      <c r="A93" s="28" t="s">
        <v>15</v>
      </c>
      <c r="B93" s="13">
        <v>0</v>
      </c>
      <c r="C93" s="13">
        <v>0</v>
      </c>
      <c r="D93" s="13">
        <v>0</v>
      </c>
    </row>
    <row r="94" spans="1:4" x14ac:dyDescent="0.25">
      <c r="A94" s="28" t="s">
        <v>16</v>
      </c>
      <c r="B94" s="13">
        <v>0</v>
      </c>
      <c r="C94" s="13">
        <v>0</v>
      </c>
      <c r="D94" s="13">
        <v>0</v>
      </c>
    </row>
    <row r="95" spans="1:4" x14ac:dyDescent="0.25">
      <c r="A95" s="12" t="s">
        <v>41</v>
      </c>
      <c r="B95" s="13">
        <v>105230366.73023719</v>
      </c>
      <c r="C95" s="13">
        <v>94990640.391143516</v>
      </c>
      <c r="D95" s="13">
        <v>10239726.33909373</v>
      </c>
    </row>
    <row r="96" spans="1:4" x14ac:dyDescent="0.25">
      <c r="A96" s="28" t="s">
        <v>12</v>
      </c>
      <c r="B96" s="13">
        <v>5641840.2033688361</v>
      </c>
      <c r="C96" s="13">
        <v>5092846.6708642188</v>
      </c>
      <c r="D96" s="13">
        <v>548993.5325046127</v>
      </c>
    </row>
    <row r="97" spans="1:4" x14ac:dyDescent="0.25">
      <c r="A97" s="28" t="s">
        <v>13</v>
      </c>
      <c r="B97" s="13">
        <v>18851352.275349386</v>
      </c>
      <c r="C97" s="13">
        <v>17016955.875290062</v>
      </c>
      <c r="D97" s="13">
        <v>1834396.4000593389</v>
      </c>
    </row>
    <row r="98" spans="1:4" x14ac:dyDescent="0.25">
      <c r="A98" s="28" t="s">
        <v>14</v>
      </c>
      <c r="B98" s="13">
        <v>46642175.864172995</v>
      </c>
      <c r="C98" s="13">
        <v>42103580.904837571</v>
      </c>
      <c r="D98" s="13">
        <v>4538594.9593354538</v>
      </c>
    </row>
    <row r="99" spans="1:4" x14ac:dyDescent="0.25">
      <c r="A99" s="28" t="s">
        <v>15</v>
      </c>
      <c r="B99" s="13">
        <v>8136797.5287055392</v>
      </c>
      <c r="C99" s="13">
        <v>7345022.8262958489</v>
      </c>
      <c r="D99" s="13">
        <v>791774.70240968105</v>
      </c>
    </row>
    <row r="100" spans="1:4" x14ac:dyDescent="0.25">
      <c r="A100" s="28" t="s">
        <v>16</v>
      </c>
      <c r="B100" s="13">
        <v>25958200.858640432</v>
      </c>
      <c r="C100" s="13">
        <v>23432234.113855813</v>
      </c>
      <c r="D100" s="13">
        <v>2525966.7447846429</v>
      </c>
    </row>
    <row r="101" spans="1:4" x14ac:dyDescent="0.25">
      <c r="A101" s="12" t="s">
        <v>46</v>
      </c>
      <c r="B101" s="13">
        <v>649785826.97240233</v>
      </c>
      <c r="C101" s="13">
        <v>586556443.63318312</v>
      </c>
      <c r="D101" s="13">
        <v>63229383.339219183</v>
      </c>
    </row>
  </sheetData>
  <sheetProtection algorithmName="SHA-512" hashValue="IhWs5Y1FNB4J5pmGADO8xT4aLVv3qV+CJlzZIFjSqIRWjLqy1trO3e5nyoKud+ycjG/AGWG9kOy51/8o40D/wg==" saltValue="jnvjJ7NKAe5oZFUgf+ZtRQ==" spinCount="100000" sheet="1" objects="1" scenarios="1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414DD-61E4-4EAD-8079-C7AA9D722346}">
  <dimension ref="A1:N24"/>
  <sheetViews>
    <sheetView workbookViewId="0">
      <selection activeCell="C4" sqref="C4"/>
    </sheetView>
  </sheetViews>
  <sheetFormatPr defaultRowHeight="15" x14ac:dyDescent="0.25"/>
  <cols>
    <col min="1" max="1" width="20" style="9" bestFit="1" customWidth="1"/>
    <col min="2" max="2" width="27.42578125" style="9" bestFit="1" customWidth="1"/>
    <col min="3" max="3" width="9.140625" style="9"/>
    <col min="4" max="4" width="13.28515625" style="9" customWidth="1"/>
    <col min="5" max="5" width="14.28515625" style="9" customWidth="1"/>
    <col min="6" max="6" width="12.7109375" style="9" customWidth="1"/>
    <col min="7" max="7" width="15" style="9" customWidth="1"/>
    <col min="8" max="8" width="10.7109375" style="9" customWidth="1"/>
    <col min="9" max="9" width="9.140625" style="9"/>
    <col min="10" max="10" width="13.28515625" style="9" customWidth="1"/>
    <col min="11" max="11" width="10.42578125" style="9" customWidth="1"/>
    <col min="12" max="12" width="12.140625" style="9" customWidth="1"/>
    <col min="13" max="13" width="9.140625" style="9"/>
    <col min="14" max="14" width="12.5703125" style="9" customWidth="1"/>
    <col min="15" max="16384" width="9.140625" style="9"/>
  </cols>
  <sheetData>
    <row r="1" spans="1:14" ht="27.75" customHeight="1" x14ac:dyDescent="0.35">
      <c r="A1" s="8" t="s">
        <v>4</v>
      </c>
      <c r="B1" s="9" t="s">
        <v>49</v>
      </c>
      <c r="C1" s="14" t="s">
        <v>75</v>
      </c>
      <c r="E1" s="15"/>
      <c r="F1" s="15"/>
      <c r="G1" s="15"/>
    </row>
    <row r="2" spans="1:14" ht="21.75" customHeight="1" x14ac:dyDescent="0.35">
      <c r="A2" s="8" t="s">
        <v>6</v>
      </c>
      <c r="B2" s="9" t="s">
        <v>49</v>
      </c>
      <c r="C2" s="14" t="s">
        <v>83</v>
      </c>
    </row>
    <row r="3" spans="1:14" ht="27.75" customHeight="1" x14ac:dyDescent="0.25">
      <c r="D3" s="16" t="s">
        <v>79</v>
      </c>
      <c r="E3" s="16"/>
      <c r="F3" s="16"/>
      <c r="G3" s="16"/>
      <c r="H3" s="16"/>
      <c r="J3" s="16"/>
      <c r="K3" s="16"/>
      <c r="L3" s="16"/>
      <c r="M3" s="16"/>
      <c r="N3" s="16"/>
    </row>
    <row r="4" spans="1:14" ht="60" x14ac:dyDescent="0.25">
      <c r="A4" s="8" t="s">
        <v>44</v>
      </c>
      <c r="B4" s="9" t="s">
        <v>45</v>
      </c>
      <c r="D4" s="11" t="s">
        <v>82</v>
      </c>
      <c r="E4" s="17" t="s">
        <v>77</v>
      </c>
      <c r="F4" s="11" t="s">
        <v>81</v>
      </c>
      <c r="G4" s="17" t="s">
        <v>78</v>
      </c>
      <c r="H4" s="11" t="s">
        <v>80</v>
      </c>
      <c r="J4" s="18"/>
      <c r="K4" s="19"/>
      <c r="L4" s="18"/>
      <c r="M4" s="19"/>
      <c r="N4" s="18"/>
    </row>
    <row r="5" spans="1:14" x14ac:dyDescent="0.25">
      <c r="A5" s="12" t="s">
        <v>10</v>
      </c>
      <c r="B5" s="13">
        <v>43950885.086862095</v>
      </c>
      <c r="D5" s="9">
        <v>8.5959999999999995E-3</v>
      </c>
      <c r="E5" s="9">
        <f>GETPIVOTDATA("Gasohol (E10) Gallons",$A$4,"countyName","Androscoggin County")*D5</f>
        <v>377801.80820666655</v>
      </c>
      <c r="F5" s="20">
        <v>1000000</v>
      </c>
      <c r="G5" s="9">
        <f>E5/F5</f>
        <v>0.37780180820666653</v>
      </c>
      <c r="H5" s="21">
        <f>G5/G21</f>
        <v>6.7639033143652688E-2</v>
      </c>
      <c r="J5" s="22"/>
      <c r="K5" s="22"/>
      <c r="L5" s="23"/>
      <c r="M5" s="22"/>
      <c r="N5" s="24"/>
    </row>
    <row r="6" spans="1:14" x14ac:dyDescent="0.25">
      <c r="A6" s="12" t="s">
        <v>27</v>
      </c>
      <c r="B6" s="13">
        <v>28796205.164527904</v>
      </c>
      <c r="D6" s="9">
        <v>8.5959999999999995E-3</v>
      </c>
      <c r="E6" s="9">
        <f>GETPIVOTDATA("Gasohol (E10) Gallons",$A$4,"countyName","Aroostook County")*D6</f>
        <v>247532.17959428186</v>
      </c>
      <c r="F6" s="20">
        <v>1000000</v>
      </c>
      <c r="G6" s="9">
        <f t="shared" ref="G6:G21" si="0">E6/F6</f>
        <v>0.24753217959428186</v>
      </c>
      <c r="H6" s="21">
        <f>G6/G21</f>
        <v>4.4316456237127093E-2</v>
      </c>
      <c r="J6" s="22"/>
      <c r="K6" s="22"/>
      <c r="L6" s="23"/>
      <c r="M6" s="22"/>
      <c r="N6" s="24"/>
    </row>
    <row r="7" spans="1:14" x14ac:dyDescent="0.25">
      <c r="A7" s="12" t="s">
        <v>28</v>
      </c>
      <c r="B7" s="13">
        <v>143843188.55144191</v>
      </c>
      <c r="D7" s="9">
        <v>8.5959999999999995E-3</v>
      </c>
      <c r="E7" s="9">
        <f>GETPIVOTDATA("Gasohol (E10) Gallons",$A$4,"countyName","Cumberland County")*D7</f>
        <v>1236476.0487881945</v>
      </c>
      <c r="F7" s="20">
        <v>1000000</v>
      </c>
      <c r="G7" s="9">
        <f t="shared" si="0"/>
        <v>1.2364760487881945</v>
      </c>
      <c r="H7" s="21">
        <f>G7/G21</f>
        <v>0.22137015395005097</v>
      </c>
      <c r="J7" s="22"/>
      <c r="K7" s="22"/>
      <c r="L7" s="23"/>
      <c r="M7" s="22"/>
      <c r="N7" s="24"/>
    </row>
    <row r="8" spans="1:14" x14ac:dyDescent="0.25">
      <c r="A8" s="12" t="s">
        <v>29</v>
      </c>
      <c r="B8" s="13">
        <v>13401469.795234613</v>
      </c>
      <c r="D8" s="9">
        <v>8.5959999999999995E-3</v>
      </c>
      <c r="E8" s="9">
        <f>GETPIVOTDATA("Gasohol (E10) Gallons",$A$4,"countyName","Franklin County")*D8</f>
        <v>115199.03435983673</v>
      </c>
      <c r="F8" s="20">
        <v>1000000</v>
      </c>
      <c r="G8" s="9">
        <f t="shared" si="0"/>
        <v>0.11519903435983674</v>
      </c>
      <c r="H8" s="21">
        <f>G8/G21</f>
        <v>2.0624441529722377E-2</v>
      </c>
      <c r="J8" s="22"/>
      <c r="K8" s="22"/>
      <c r="L8" s="23"/>
      <c r="M8" s="22"/>
      <c r="N8" s="24"/>
    </row>
    <row r="9" spans="1:14" x14ac:dyDescent="0.25">
      <c r="A9" s="12" t="s">
        <v>30</v>
      </c>
      <c r="B9" s="13">
        <v>31187335.368392494</v>
      </c>
      <c r="D9" s="9">
        <v>8.5959999999999995E-3</v>
      </c>
      <c r="E9" s="9">
        <f>GETPIVOTDATA("Gasohol (E10) Gallons",$A$4,"countyName","Hancock County")*D9</f>
        <v>268086.33482670184</v>
      </c>
      <c r="F9" s="20">
        <v>1000000</v>
      </c>
      <c r="G9" s="9">
        <f t="shared" si="0"/>
        <v>0.26808633482670186</v>
      </c>
      <c r="H9" s="21">
        <f>G9/G21</f>
        <v>4.7996330596661474E-2</v>
      </c>
      <c r="J9" s="22"/>
      <c r="K9" s="22"/>
      <c r="L9" s="23"/>
      <c r="M9" s="22"/>
      <c r="N9" s="24"/>
    </row>
    <row r="10" spans="1:14" x14ac:dyDescent="0.25">
      <c r="A10" s="12" t="s">
        <v>31</v>
      </c>
      <c r="B10" s="13">
        <v>62747590.191683024</v>
      </c>
      <c r="D10" s="9">
        <v>8.5959999999999995E-3</v>
      </c>
      <c r="E10" s="9">
        <f>GETPIVOTDATA("Gasohol (E10) Gallons",$A$4,"countyName","Kennebec County")*D10</f>
        <v>539378.28528770723</v>
      </c>
      <c r="F10" s="20">
        <v>1000000</v>
      </c>
      <c r="G10" s="9">
        <f t="shared" si="0"/>
        <v>0.53937828528770726</v>
      </c>
      <c r="H10" s="21">
        <f>G10/G21</f>
        <v>9.6566572533672748E-2</v>
      </c>
      <c r="J10" s="22"/>
      <c r="K10" s="22"/>
      <c r="L10" s="23"/>
      <c r="M10" s="22"/>
      <c r="N10" s="24"/>
    </row>
    <row r="11" spans="1:14" x14ac:dyDescent="0.25">
      <c r="A11" s="12" t="s">
        <v>32</v>
      </c>
      <c r="B11" s="13">
        <v>16810018.138199683</v>
      </c>
      <c r="D11" s="9">
        <v>8.5959999999999995E-3</v>
      </c>
      <c r="E11" s="9">
        <f>GETPIVOTDATA("Gasohol (E10) Gallons",$A$4,"countyName","Knox County")*D11</f>
        <v>144498.91591596446</v>
      </c>
      <c r="F11" s="20">
        <v>1000000</v>
      </c>
      <c r="G11" s="9">
        <f t="shared" si="0"/>
        <v>0.14449891591596445</v>
      </c>
      <c r="H11" s="21">
        <f>G11/G21</f>
        <v>2.5870090482773233E-2</v>
      </c>
      <c r="J11" s="22"/>
      <c r="K11" s="22"/>
      <c r="L11" s="23"/>
      <c r="M11" s="22"/>
      <c r="N11" s="24"/>
    </row>
    <row r="12" spans="1:14" x14ac:dyDescent="0.25">
      <c r="A12" s="12" t="s">
        <v>33</v>
      </c>
      <c r="B12" s="13">
        <v>17614634.998161905</v>
      </c>
      <c r="D12" s="9">
        <v>8.5959999999999995E-3</v>
      </c>
      <c r="E12" s="9">
        <f>GETPIVOTDATA("Gasohol (E10) Gallons",$A$4,"countyName","Lincoln County")*D12</f>
        <v>151415.40244419972</v>
      </c>
      <c r="F12" s="20">
        <v>1000000</v>
      </c>
      <c r="G12" s="9">
        <f t="shared" si="0"/>
        <v>0.15141540244419971</v>
      </c>
      <c r="H12" s="21">
        <f>G12/G21</f>
        <v>2.7108370584558825E-2</v>
      </c>
      <c r="J12" s="22"/>
      <c r="K12" s="22"/>
      <c r="L12" s="23"/>
      <c r="M12" s="22"/>
      <c r="N12" s="24"/>
    </row>
    <row r="13" spans="1:14" x14ac:dyDescent="0.25">
      <c r="A13" s="12" t="s">
        <v>34</v>
      </c>
      <c r="B13" s="13">
        <v>23699995.353869557</v>
      </c>
      <c r="D13" s="9">
        <v>8.5959999999999995E-3</v>
      </c>
      <c r="E13" s="9">
        <f>GETPIVOTDATA("Gasohol (E10) Gallons",$A$4,"countyName","Oxford County")*D13</f>
        <v>203725.1600618627</v>
      </c>
      <c r="F13" s="20">
        <v>1000000</v>
      </c>
      <c r="G13" s="9">
        <f t="shared" si="0"/>
        <v>0.2037251600618627</v>
      </c>
      <c r="H13" s="21">
        <f>G13/G21</f>
        <v>3.6473549237441491E-2</v>
      </c>
      <c r="J13" s="22"/>
      <c r="K13" s="22"/>
      <c r="L13" s="23"/>
      <c r="M13" s="22"/>
      <c r="N13" s="24"/>
    </row>
    <row r="14" spans="1:14" x14ac:dyDescent="0.25">
      <c r="A14" s="12" t="s">
        <v>35</v>
      </c>
      <c r="B14" s="13">
        <v>74482226.01029104</v>
      </c>
      <c r="D14" s="9">
        <v>8.5959999999999995E-3</v>
      </c>
      <c r="E14" s="9">
        <f>GETPIVOTDATA("Gasohol (E10) Gallons",$A$4,"countyName","Penobscot County")*D14</f>
        <v>640249.21478446177</v>
      </c>
      <c r="F14" s="20">
        <v>1000000</v>
      </c>
      <c r="G14" s="9">
        <f t="shared" si="0"/>
        <v>0.64024921478446173</v>
      </c>
      <c r="H14" s="21">
        <f>G14/G21</f>
        <v>0.11462580887202767</v>
      </c>
      <c r="J14" s="22"/>
      <c r="K14" s="22"/>
      <c r="L14" s="23"/>
      <c r="M14" s="22"/>
      <c r="N14" s="24"/>
    </row>
    <row r="15" spans="1:14" x14ac:dyDescent="0.25">
      <c r="A15" s="12" t="s">
        <v>36</v>
      </c>
      <c r="B15" s="13">
        <v>7388537.50042166</v>
      </c>
      <c r="D15" s="9">
        <v>8.5959999999999995E-3</v>
      </c>
      <c r="E15" s="9">
        <f>GETPIVOTDATA("Gasohol (E10) Gallons",$A$4,"countyName","Piscataquis County")*D15</f>
        <v>63511.868353624588</v>
      </c>
      <c r="F15" s="20">
        <v>1000000</v>
      </c>
      <c r="G15" s="9">
        <f t="shared" si="0"/>
        <v>6.3511868353624587E-2</v>
      </c>
      <c r="H15" s="21">
        <f>G15/G21</f>
        <v>1.1370727390050423E-2</v>
      </c>
      <c r="J15" s="22"/>
      <c r="K15" s="22"/>
      <c r="L15" s="23"/>
      <c r="M15" s="22"/>
      <c r="N15" s="24"/>
    </row>
    <row r="16" spans="1:14" x14ac:dyDescent="0.25">
      <c r="A16" s="12" t="s">
        <v>37</v>
      </c>
      <c r="B16" s="13">
        <v>20085790.263893124</v>
      </c>
      <c r="D16" s="9">
        <v>8.5959999999999995E-3</v>
      </c>
      <c r="E16" s="9">
        <f>GETPIVOTDATA("Gasohol (E10) Gallons",$A$4,"countyName","Sagadahoc County")*D16</f>
        <v>172657.45310842528</v>
      </c>
      <c r="F16" s="20">
        <v>1000000</v>
      </c>
      <c r="G16" s="9">
        <f t="shared" si="0"/>
        <v>0.17265745310842529</v>
      </c>
      <c r="H16" s="21">
        <f>G16/G21</f>
        <v>3.0911401003435868E-2</v>
      </c>
      <c r="J16" s="22"/>
      <c r="K16" s="22"/>
      <c r="L16" s="23"/>
      <c r="M16" s="22"/>
      <c r="N16" s="24"/>
    </row>
    <row r="17" spans="1:14" x14ac:dyDescent="0.25">
      <c r="A17" s="12" t="s">
        <v>38</v>
      </c>
      <c r="B17" s="13">
        <v>26731325.873579822</v>
      </c>
      <c r="D17" s="9">
        <v>8.5959999999999995E-3</v>
      </c>
      <c r="E17" s="9">
        <f>GETPIVOTDATA("Gasohol (E10) Gallons",$A$4,"countyName","Somerset County")*D17</f>
        <v>229782.47720929215</v>
      </c>
      <c r="F17" s="20">
        <v>1000000</v>
      </c>
      <c r="G17" s="9">
        <f t="shared" si="0"/>
        <v>0.22978247720929215</v>
      </c>
      <c r="H17" s="21">
        <f>G17/G21</f>
        <v>4.1138671796107293E-2</v>
      </c>
      <c r="J17" s="22"/>
      <c r="K17" s="22"/>
      <c r="L17" s="23"/>
      <c r="M17" s="22"/>
      <c r="N17" s="24"/>
    </row>
    <row r="18" spans="1:14" x14ac:dyDescent="0.25">
      <c r="A18" s="12" t="s">
        <v>39</v>
      </c>
      <c r="B18" s="13">
        <v>17674612.0231978</v>
      </c>
      <c r="D18" s="9">
        <v>8.5959999999999995E-3</v>
      </c>
      <c r="E18" s="9">
        <f>GETPIVOTDATA("Gasohol (E10) Gallons",$A$4,"countyName","Waldo County")*D18</f>
        <v>151930.96495140827</v>
      </c>
      <c r="F18" s="20">
        <v>1000000</v>
      </c>
      <c r="G18" s="9">
        <f t="shared" si="0"/>
        <v>0.15193096495140826</v>
      </c>
      <c r="H18" s="21">
        <f>G18/G21</f>
        <v>2.7200673344247122E-2</v>
      </c>
      <c r="J18" s="22"/>
      <c r="K18" s="22"/>
      <c r="L18" s="23"/>
      <c r="M18" s="22"/>
      <c r="N18" s="24"/>
    </row>
    <row r="19" spans="1:14" x14ac:dyDescent="0.25">
      <c r="A19" s="12" t="s">
        <v>40</v>
      </c>
      <c r="B19" s="13">
        <v>16141645.922408544</v>
      </c>
      <c r="D19" s="9">
        <v>8.5959999999999995E-3</v>
      </c>
      <c r="E19" s="9">
        <f>GETPIVOTDATA("Gasohol (E10) Gallons",$A$4,"countyName","Washington County")*D19</f>
        <v>138753.58834902383</v>
      </c>
      <c r="F19" s="20">
        <v>1000000</v>
      </c>
      <c r="G19" s="9">
        <f t="shared" si="0"/>
        <v>0.13875358834902382</v>
      </c>
      <c r="H19" s="21">
        <f>G19/G21</f>
        <v>2.4841486613548604E-2</v>
      </c>
      <c r="J19" s="22"/>
      <c r="K19" s="22"/>
      <c r="L19" s="23"/>
      <c r="M19" s="22"/>
      <c r="N19" s="24"/>
    </row>
    <row r="20" spans="1:14" x14ac:dyDescent="0.25">
      <c r="A20" s="12" t="s">
        <v>41</v>
      </c>
      <c r="B20" s="13">
        <v>105230366.7302371</v>
      </c>
      <c r="D20" s="25">
        <v>8.5959999999999995E-3</v>
      </c>
      <c r="E20" s="25">
        <f>GETPIVOTDATA("Gasohol (E10) Gallons",$A$4,"countyName","York County")*D20</f>
        <v>904560.23241311801</v>
      </c>
      <c r="F20" s="26">
        <v>1000000</v>
      </c>
      <c r="G20" s="25">
        <f t="shared" si="0"/>
        <v>0.904560232413118</v>
      </c>
      <c r="H20" s="27">
        <f>G20/G21</f>
        <v>0.16194623268492192</v>
      </c>
      <c r="J20" s="22"/>
      <c r="K20" s="22"/>
      <c r="L20" s="23"/>
      <c r="M20" s="22"/>
      <c r="N20" s="24"/>
    </row>
    <row r="21" spans="1:14" x14ac:dyDescent="0.25">
      <c r="A21" s="12" t="s">
        <v>46</v>
      </c>
      <c r="B21" s="13">
        <v>649785826.97240233</v>
      </c>
      <c r="D21" s="9">
        <v>8.5959999999999995E-3</v>
      </c>
      <c r="E21" s="9">
        <f>GETPIVOTDATA("Gasohol (E10) Gallons",$A$4)*D21</f>
        <v>5585558.9686547704</v>
      </c>
      <c r="F21" s="20">
        <v>1000000</v>
      </c>
      <c r="G21" s="9">
        <f t="shared" si="0"/>
        <v>5.5855589686547704</v>
      </c>
      <c r="J21" s="22"/>
      <c r="K21" s="22"/>
      <c r="L21" s="23"/>
      <c r="M21" s="22"/>
      <c r="N21" s="22"/>
    </row>
    <row r="22" spans="1:14" x14ac:dyDescent="0.25">
      <c r="J22" s="22"/>
      <c r="K22" s="22"/>
      <c r="L22" s="22"/>
      <c r="M22" s="22"/>
      <c r="N22" s="22"/>
    </row>
    <row r="23" spans="1:14" x14ac:dyDescent="0.25">
      <c r="D23" s="9" t="s">
        <v>84</v>
      </c>
    </row>
    <row r="24" spans="1:14" x14ac:dyDescent="0.25">
      <c r="D24" s="9" t="s">
        <v>85</v>
      </c>
    </row>
  </sheetData>
  <sheetProtection algorithmName="SHA-512" hashValue="VzBKUl2CBV1LbTIoLhluxA4LW9435YRssB3NwEDNkCWa986Gq0VexgXIVSbJdclcIr9OTbQ8qCnohtnfpg6Mwg==" saltValue="zcRPkGibUSOTCR1rhOpsNA==" spinCount="100000" sheet="1" objects="1" scenarios="1" sort="0" autoFilter="0" pivotTables="0"/>
  <mergeCells count="2">
    <mergeCell ref="D3:H3"/>
    <mergeCell ref="J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66848-43B3-4DF9-9FDC-BC1FCA03100D}">
  <dimension ref="A3:B15"/>
  <sheetViews>
    <sheetView workbookViewId="0">
      <selection activeCell="C17" sqref="C17"/>
    </sheetView>
  </sheetViews>
  <sheetFormatPr defaultRowHeight="15" x14ac:dyDescent="0.25"/>
  <cols>
    <col min="1" max="1" width="27.85546875" style="9" bestFit="1" customWidth="1"/>
    <col min="2" max="2" width="27.42578125" style="9" bestFit="1" customWidth="1"/>
    <col min="3" max="3" width="26" style="9" bestFit="1" customWidth="1"/>
    <col min="4" max="4" width="27" style="9" bestFit="1" customWidth="1"/>
    <col min="5" max="16384" width="9.140625" style="9"/>
  </cols>
  <sheetData>
    <row r="3" spans="1:2" x14ac:dyDescent="0.25">
      <c r="A3" s="8" t="s">
        <v>44</v>
      </c>
      <c r="B3" s="9" t="s">
        <v>45</v>
      </c>
    </row>
    <row r="4" spans="1:2" x14ac:dyDescent="0.25">
      <c r="A4" s="12" t="s">
        <v>26</v>
      </c>
      <c r="B4" s="13">
        <v>6753.1929917227162</v>
      </c>
    </row>
    <row r="5" spans="1:2" x14ac:dyDescent="0.25">
      <c r="A5" s="12" t="s">
        <v>19</v>
      </c>
      <c r="B5" s="13">
        <v>42183864.159943305</v>
      </c>
    </row>
    <row r="6" spans="1:2" x14ac:dyDescent="0.25">
      <c r="A6" s="12" t="s">
        <v>25</v>
      </c>
      <c r="B6" s="13">
        <v>671714.29711757146</v>
      </c>
    </row>
    <row r="7" spans="1:2" x14ac:dyDescent="0.25">
      <c r="A7" s="12" t="s">
        <v>11</v>
      </c>
      <c r="B7" s="13">
        <v>6008568.2898001354</v>
      </c>
    </row>
    <row r="8" spans="1:2" x14ac:dyDescent="0.25">
      <c r="A8" s="12" t="s">
        <v>17</v>
      </c>
      <c r="B8" s="13">
        <v>186667872.16491506</v>
      </c>
    </row>
    <row r="9" spans="1:2" x14ac:dyDescent="0.25">
      <c r="A9" s="12" t="s">
        <v>18</v>
      </c>
      <c r="B9" s="13">
        <v>395920087.27427226</v>
      </c>
    </row>
    <row r="10" spans="1:2" x14ac:dyDescent="0.25">
      <c r="A10" s="12" t="s">
        <v>22</v>
      </c>
      <c r="B10" s="13">
        <v>63918.671360659486</v>
      </c>
    </row>
    <row r="11" spans="1:2" x14ac:dyDescent="0.25">
      <c r="A11" s="12" t="s">
        <v>21</v>
      </c>
      <c r="B11" s="13">
        <v>108076.92693727528</v>
      </c>
    </row>
    <row r="12" spans="1:2" x14ac:dyDescent="0.25">
      <c r="A12" s="12" t="s">
        <v>24</v>
      </c>
      <c r="B12" s="13">
        <v>111863.26490274927</v>
      </c>
    </row>
    <row r="13" spans="1:2" x14ac:dyDescent="0.25">
      <c r="A13" s="12" t="s">
        <v>23</v>
      </c>
      <c r="B13" s="13">
        <v>17989904.127886575</v>
      </c>
    </row>
    <row r="14" spans="1:2" x14ac:dyDescent="0.25">
      <c r="A14" s="12" t="s">
        <v>20</v>
      </c>
      <c r="B14" s="13">
        <v>53204.602275066849</v>
      </c>
    </row>
    <row r="15" spans="1:2" x14ac:dyDescent="0.25">
      <c r="A15" s="12" t="s">
        <v>46</v>
      </c>
      <c r="B15" s="13">
        <v>649785826.9724021</v>
      </c>
    </row>
  </sheetData>
  <sheetProtection algorithmName="SHA-512" hashValue="GGt6oAY/p51ZfEsN2A5OJkiw0Z3PGv5ws5B2/rhNKVIahvQy4ZVnFHROoRr5QoVUcYoIoLmoeWe/uvauShkkcg==" saltValue="QuoGaQM/qFBOLxbefShwhg==" spinCount="100000" sheet="1" objects="1" scenarios="1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CA67D-4BA8-4EC7-AEA3-CE9E52C05485}">
  <dimension ref="A3:M21"/>
  <sheetViews>
    <sheetView workbookViewId="0">
      <selection activeCell="B26" sqref="B26"/>
    </sheetView>
  </sheetViews>
  <sheetFormatPr defaultRowHeight="15" x14ac:dyDescent="0.25"/>
  <cols>
    <col min="1" max="1" width="27.42578125" style="9" bestFit="1" customWidth="1"/>
    <col min="2" max="2" width="16.28515625" style="9" bestFit="1" customWidth="1"/>
    <col min="3" max="3" width="16.42578125" style="9" bestFit="1" customWidth="1"/>
    <col min="4" max="4" width="9" style="9" bestFit="1" customWidth="1"/>
    <col min="5" max="5" width="11" style="9" bestFit="1" customWidth="1"/>
    <col min="6" max="7" width="12.5703125" style="9" bestFit="1" customWidth="1"/>
    <col min="8" max="8" width="8" style="9" bestFit="1" customWidth="1"/>
    <col min="9" max="9" width="9" style="9" bestFit="1" customWidth="1"/>
    <col min="10" max="10" width="15" style="9" bestFit="1" customWidth="1"/>
    <col min="11" max="11" width="15.5703125" style="9" bestFit="1" customWidth="1"/>
    <col min="12" max="12" width="8" style="9" bestFit="1" customWidth="1"/>
    <col min="13" max="13" width="12.5703125" style="9" bestFit="1" customWidth="1"/>
    <col min="14" max="16384" width="9.140625" style="9"/>
  </cols>
  <sheetData>
    <row r="3" spans="1:13" x14ac:dyDescent="0.25">
      <c r="A3" s="8" t="s">
        <v>45</v>
      </c>
      <c r="B3" s="8" t="s">
        <v>76</v>
      </c>
    </row>
    <row r="4" spans="1:13" s="11" customFormat="1" ht="44.45" customHeight="1" x14ac:dyDescent="0.25">
      <c r="A4" s="10" t="s">
        <v>44</v>
      </c>
      <c r="B4" s="11" t="s">
        <v>26</v>
      </c>
      <c r="C4" s="11" t="s">
        <v>19</v>
      </c>
      <c r="D4" s="11" t="s">
        <v>25</v>
      </c>
      <c r="E4" s="11" t="s">
        <v>11</v>
      </c>
      <c r="F4" s="11" t="s">
        <v>17</v>
      </c>
      <c r="G4" s="11" t="s">
        <v>18</v>
      </c>
      <c r="H4" s="11" t="s">
        <v>22</v>
      </c>
      <c r="I4" s="11" t="s">
        <v>21</v>
      </c>
      <c r="J4" s="11" t="s">
        <v>24</v>
      </c>
      <c r="K4" s="11" t="s">
        <v>23</v>
      </c>
      <c r="L4" s="11" t="s">
        <v>20</v>
      </c>
      <c r="M4" s="11" t="s">
        <v>46</v>
      </c>
    </row>
    <row r="5" spans="1:13" x14ac:dyDescent="0.25">
      <c r="A5" s="12" t="s">
        <v>10</v>
      </c>
      <c r="B5" s="13">
        <v>222.77027343544353</v>
      </c>
      <c r="C5" s="13">
        <v>2542431.7361946292</v>
      </c>
      <c r="D5" s="13">
        <v>50067.450604331185</v>
      </c>
      <c r="E5" s="13">
        <v>286964.19380059774</v>
      </c>
      <c r="F5" s="13">
        <v>13397376.39070113</v>
      </c>
      <c r="G5" s="13">
        <v>26372856.509097628</v>
      </c>
      <c r="H5" s="13">
        <v>3651.935263276484</v>
      </c>
      <c r="I5" s="13">
        <v>4354.0553922031131</v>
      </c>
      <c r="J5" s="13">
        <v>8213.9976379341661</v>
      </c>
      <c r="K5" s="13">
        <v>1281662.3575122755</v>
      </c>
      <c r="L5" s="13">
        <v>3083.6903846633586</v>
      </c>
      <c r="M5" s="13">
        <v>43950885.08686211</v>
      </c>
    </row>
    <row r="6" spans="1:13" x14ac:dyDescent="0.25">
      <c r="A6" s="12" t="s">
        <v>27</v>
      </c>
      <c r="B6" s="13">
        <v>850.42745200039008</v>
      </c>
      <c r="C6" s="13">
        <v>2456143.780859611</v>
      </c>
      <c r="D6" s="13">
        <v>34484.135170164285</v>
      </c>
      <c r="E6" s="13">
        <v>242925.67390593697</v>
      </c>
      <c r="F6" s="13">
        <v>7062425.1796426577</v>
      </c>
      <c r="G6" s="13">
        <v>17863685.829759169</v>
      </c>
      <c r="H6" s="13">
        <v>5906.9349504452175</v>
      </c>
      <c r="I6" s="13">
        <v>6210.4015206585273</v>
      </c>
      <c r="J6" s="13">
        <v>1632.4808190744002</v>
      </c>
      <c r="K6" s="13">
        <v>1120109.3419917785</v>
      </c>
      <c r="L6" s="13">
        <v>1830.9784564097315</v>
      </c>
      <c r="M6" s="13">
        <v>28796205.164527904</v>
      </c>
    </row>
    <row r="7" spans="1:13" x14ac:dyDescent="0.25">
      <c r="A7" s="12" t="s">
        <v>28</v>
      </c>
      <c r="B7" s="13">
        <v>370.21104799924717</v>
      </c>
      <c r="C7" s="13">
        <v>11517078.301387459</v>
      </c>
      <c r="D7" s="13">
        <v>74436.171195640782</v>
      </c>
      <c r="E7" s="13">
        <v>1039205.8967673014</v>
      </c>
      <c r="F7" s="13">
        <v>46296421.093926355</v>
      </c>
      <c r="G7" s="13">
        <v>81888404.037444741</v>
      </c>
      <c r="H7" s="13">
        <v>7848.4160540788334</v>
      </c>
      <c r="I7" s="13">
        <v>15451.529886586728</v>
      </c>
      <c r="J7" s="13">
        <v>15432.767601591597</v>
      </c>
      <c r="K7" s="13">
        <v>2973771.0593681252</v>
      </c>
      <c r="L7" s="13">
        <v>14769.066762004441</v>
      </c>
      <c r="M7" s="13">
        <v>143843188.55144185</v>
      </c>
    </row>
    <row r="8" spans="1:13" x14ac:dyDescent="0.25">
      <c r="A8" s="12" t="s">
        <v>29</v>
      </c>
      <c r="B8" s="13">
        <v>362.02036805656888</v>
      </c>
      <c r="C8" s="13">
        <v>1093747.340533613</v>
      </c>
      <c r="D8" s="13">
        <v>25312.861207723672</v>
      </c>
      <c r="E8" s="13">
        <v>135943.90082690565</v>
      </c>
      <c r="F8" s="13">
        <v>2912628.6144304322</v>
      </c>
      <c r="G8" s="13">
        <v>8729450.6168477573</v>
      </c>
      <c r="H8" s="13">
        <v>1983.9791762505902</v>
      </c>
      <c r="I8" s="13">
        <v>3096.9830566234418</v>
      </c>
      <c r="J8" s="13">
        <v>1087.8167884673055</v>
      </c>
      <c r="K8" s="13">
        <v>497030.09349058091</v>
      </c>
      <c r="L8" s="13">
        <v>825.56850820005036</v>
      </c>
      <c r="M8" s="13">
        <v>13401469.795234611</v>
      </c>
    </row>
    <row r="9" spans="1:13" x14ac:dyDescent="0.25">
      <c r="A9" s="12" t="s">
        <v>30</v>
      </c>
      <c r="B9" s="13">
        <v>366.88655159390572</v>
      </c>
      <c r="C9" s="13">
        <v>1645919.2371728113</v>
      </c>
      <c r="D9" s="13">
        <v>45548.788949959613</v>
      </c>
      <c r="E9" s="13">
        <v>364318.40005017444</v>
      </c>
      <c r="F9" s="13">
        <v>7494559.9494773671</v>
      </c>
      <c r="G9" s="13">
        <v>20256233.519321028</v>
      </c>
      <c r="H9" s="13">
        <v>4612.8168647984767</v>
      </c>
      <c r="I9" s="13">
        <v>5935.9770614471263</v>
      </c>
      <c r="J9" s="13">
        <v>1140.6777657636524</v>
      </c>
      <c r="K9" s="13">
        <v>1361913.8249304427</v>
      </c>
      <c r="L9" s="13">
        <v>6785.2902471086954</v>
      </c>
      <c r="M9" s="13">
        <v>31187335.368392501</v>
      </c>
    </row>
    <row r="10" spans="1:13" x14ac:dyDescent="0.25">
      <c r="A10" s="12" t="s">
        <v>31</v>
      </c>
      <c r="B10" s="13">
        <v>1067.5418812240159</v>
      </c>
      <c r="C10" s="13">
        <v>4832257.9185741004</v>
      </c>
      <c r="D10" s="13">
        <v>59141.809288850112</v>
      </c>
      <c r="E10" s="13">
        <v>871271.08968972776</v>
      </c>
      <c r="F10" s="13">
        <v>18353591.062549904</v>
      </c>
      <c r="G10" s="13">
        <v>36956404.647891626</v>
      </c>
      <c r="H10" s="13">
        <v>5452.3006205057573</v>
      </c>
      <c r="I10" s="13">
        <v>12977.126509959091</v>
      </c>
      <c r="J10" s="13">
        <v>6374.276521820364</v>
      </c>
      <c r="K10" s="13">
        <v>1644057.2627805746</v>
      </c>
      <c r="L10" s="13">
        <v>4995.1553747456319</v>
      </c>
      <c r="M10" s="13">
        <v>62747590.191683032</v>
      </c>
    </row>
    <row r="11" spans="1:13" x14ac:dyDescent="0.25">
      <c r="A11" s="12" t="s">
        <v>32</v>
      </c>
      <c r="B11" s="13">
        <v>126.93550745186981</v>
      </c>
      <c r="C11" s="13">
        <v>822077.80384320754</v>
      </c>
      <c r="D11" s="13">
        <v>16394.69717520196</v>
      </c>
      <c r="E11" s="13">
        <v>156354.77875862669</v>
      </c>
      <c r="F11" s="13">
        <v>4363210.914955291</v>
      </c>
      <c r="G11" s="13">
        <v>10969577.197368896</v>
      </c>
      <c r="H11" s="13">
        <v>1721.5776769816505</v>
      </c>
      <c r="I11" s="13">
        <v>2282.598506550788</v>
      </c>
      <c r="J11" s="13">
        <v>1022.5140841122891</v>
      </c>
      <c r="K11" s="13">
        <v>476868.79738636711</v>
      </c>
      <c r="L11" s="13">
        <v>380.32293700600513</v>
      </c>
      <c r="M11" s="13">
        <v>16810018.138199691</v>
      </c>
    </row>
    <row r="12" spans="1:13" x14ac:dyDescent="0.25">
      <c r="A12" s="12" t="s">
        <v>33</v>
      </c>
      <c r="B12" s="13">
        <v>168.57775165967982</v>
      </c>
      <c r="C12" s="13">
        <v>971467.51128802996</v>
      </c>
      <c r="D12" s="13">
        <v>23284.473908480744</v>
      </c>
      <c r="E12" s="13">
        <v>206838.15409209501</v>
      </c>
      <c r="F12" s="13">
        <v>4445506.0333756302</v>
      </c>
      <c r="G12" s="13">
        <v>11405806.016714357</v>
      </c>
      <c r="H12" s="13">
        <v>2065.7145046708638</v>
      </c>
      <c r="I12" s="13">
        <v>1929.0491604592319</v>
      </c>
      <c r="J12" s="13">
        <v>127.78436906066605</v>
      </c>
      <c r="K12" s="13">
        <v>557088.63586826995</v>
      </c>
      <c r="L12" s="13">
        <v>353.04712918989952</v>
      </c>
      <c r="M12" s="13">
        <v>17614634.998161901</v>
      </c>
    </row>
    <row r="13" spans="1:13" x14ac:dyDescent="0.25">
      <c r="A13" s="12" t="s">
        <v>34</v>
      </c>
      <c r="B13" s="13">
        <v>238.48960172995311</v>
      </c>
      <c r="C13" s="13">
        <v>1120682.205285494</v>
      </c>
      <c r="D13" s="13">
        <v>37227.679708488817</v>
      </c>
      <c r="E13" s="13">
        <v>348519.99941499095</v>
      </c>
      <c r="F13" s="13">
        <v>5809935.3286935557</v>
      </c>
      <c r="G13" s="13">
        <v>15600460.847939936</v>
      </c>
      <c r="H13" s="13">
        <v>3274.5669665466539</v>
      </c>
      <c r="I13" s="13">
        <v>6528.8121306805042</v>
      </c>
      <c r="J13" s="13">
        <v>14251.35007903611</v>
      </c>
      <c r="K13" s="13">
        <v>758342.54522587871</v>
      </c>
      <c r="L13" s="13">
        <v>533.52882321346021</v>
      </c>
      <c r="M13" s="13">
        <v>23699995.35386955</v>
      </c>
    </row>
    <row r="14" spans="1:13" x14ac:dyDescent="0.25">
      <c r="A14" s="12" t="s">
        <v>35</v>
      </c>
      <c r="B14" s="13">
        <v>511.11930858166971</v>
      </c>
      <c r="C14" s="13">
        <v>4493024.5037888046</v>
      </c>
      <c r="D14" s="13">
        <v>57571.057273019986</v>
      </c>
      <c r="E14" s="13">
        <v>422882.42036563449</v>
      </c>
      <c r="F14" s="13">
        <v>21591016.801813878</v>
      </c>
      <c r="G14" s="13">
        <v>45946832.787125483</v>
      </c>
      <c r="H14" s="13">
        <v>6487.1496523878686</v>
      </c>
      <c r="I14" s="13">
        <v>8630.227691735925</v>
      </c>
      <c r="J14" s="13">
        <v>4990.562009760979</v>
      </c>
      <c r="K14" s="13">
        <v>1946493.404422137</v>
      </c>
      <c r="L14" s="13">
        <v>3785.9768396228578</v>
      </c>
      <c r="M14" s="13">
        <v>74482226.010291055</v>
      </c>
    </row>
    <row r="15" spans="1:13" x14ac:dyDescent="0.25">
      <c r="A15" s="12" t="s">
        <v>36</v>
      </c>
      <c r="B15" s="13">
        <v>174.7525212858946</v>
      </c>
      <c r="C15" s="13">
        <v>531615.70272268087</v>
      </c>
      <c r="D15" s="13">
        <v>10997.455363516079</v>
      </c>
      <c r="E15" s="13">
        <v>72783.1164704455</v>
      </c>
      <c r="F15" s="13">
        <v>1661026.0605734822</v>
      </c>
      <c r="G15" s="13">
        <v>4816100.1710509704</v>
      </c>
      <c r="H15" s="13">
        <v>1248.0802711701413</v>
      </c>
      <c r="I15" s="13">
        <v>816.24517496359999</v>
      </c>
      <c r="J15" s="13">
        <v>0.2193354384316272</v>
      </c>
      <c r="K15" s="13">
        <v>293571.88343770371</v>
      </c>
      <c r="L15" s="13">
        <v>203.81350000258979</v>
      </c>
      <c r="M15" s="13">
        <v>7388537.50042166</v>
      </c>
    </row>
    <row r="16" spans="1:13" x14ac:dyDescent="0.25">
      <c r="A16" s="12" t="s">
        <v>37</v>
      </c>
      <c r="B16" s="13">
        <v>632.14758503625103</v>
      </c>
      <c r="C16" s="13">
        <v>1192354.8087175561</v>
      </c>
      <c r="D16" s="13">
        <v>25857.918027547326</v>
      </c>
      <c r="E16" s="13">
        <v>136863.16423064537</v>
      </c>
      <c r="F16" s="13">
        <v>5700292.5668170517</v>
      </c>
      <c r="G16" s="13">
        <v>12483275.672798509</v>
      </c>
      <c r="H16" s="13">
        <v>2248.6391502568331</v>
      </c>
      <c r="I16" s="13">
        <v>4633.536264026141</v>
      </c>
      <c r="J16" s="13">
        <v>1076.385922211811</v>
      </c>
      <c r="K16" s="13">
        <v>536880.27590688609</v>
      </c>
      <c r="L16" s="13">
        <v>1675.1484733960745</v>
      </c>
      <c r="M16" s="13">
        <v>20085790.263893124</v>
      </c>
    </row>
    <row r="17" spans="1:13" x14ac:dyDescent="0.25">
      <c r="A17" s="12" t="s">
        <v>38</v>
      </c>
      <c r="B17" s="13">
        <v>539.16962048599612</v>
      </c>
      <c r="C17" s="13">
        <v>1781103.3940817495</v>
      </c>
      <c r="D17" s="13">
        <v>37947.204271090581</v>
      </c>
      <c r="E17" s="13">
        <v>232535.48652785257</v>
      </c>
      <c r="F17" s="13">
        <v>6802069.1025963202</v>
      </c>
      <c r="G17" s="13">
        <v>17198416.194933049</v>
      </c>
      <c r="H17" s="13">
        <v>3232.0897268557151</v>
      </c>
      <c r="I17" s="13">
        <v>5228.0536552937501</v>
      </c>
      <c r="J17" s="13">
        <v>8844.3741459238281</v>
      </c>
      <c r="K17" s="13">
        <v>660858.90797108063</v>
      </c>
      <c r="L17" s="13">
        <v>551.89605014301401</v>
      </c>
      <c r="M17" s="13">
        <v>26731325.873579845</v>
      </c>
    </row>
    <row r="18" spans="1:13" x14ac:dyDescent="0.25">
      <c r="A18" s="12" t="s">
        <v>39</v>
      </c>
      <c r="B18" s="13">
        <v>254.72082116343222</v>
      </c>
      <c r="C18" s="13">
        <v>1209892.4213003332</v>
      </c>
      <c r="D18" s="13">
        <v>33658.56848379095</v>
      </c>
      <c r="E18" s="13">
        <v>152233.17411860958</v>
      </c>
      <c r="F18" s="13">
        <v>4773710.9863186041</v>
      </c>
      <c r="G18" s="13">
        <v>10881693.456769291</v>
      </c>
      <c r="H18" s="13">
        <v>2634.6655941730151</v>
      </c>
      <c r="I18" s="13">
        <v>9571.4044659619431</v>
      </c>
      <c r="J18" s="13">
        <v>0</v>
      </c>
      <c r="K18" s="13">
        <v>608406.60183448868</v>
      </c>
      <c r="L18" s="13">
        <v>2556.0234913760733</v>
      </c>
      <c r="M18" s="13">
        <v>17674612.023197789</v>
      </c>
    </row>
    <row r="19" spans="1:13" x14ac:dyDescent="0.25">
      <c r="A19" s="12" t="s">
        <v>40</v>
      </c>
      <c r="B19" s="13">
        <v>399.84499122225321</v>
      </c>
      <c r="C19" s="13">
        <v>1093106.9178320253</v>
      </c>
      <c r="D19" s="13">
        <v>22810.031430053503</v>
      </c>
      <c r="E19" s="13">
        <v>227808.18944514915</v>
      </c>
      <c r="F19" s="13">
        <v>3578850.406754022</v>
      </c>
      <c r="G19" s="13">
        <v>10592575.458924517</v>
      </c>
      <c r="H19" s="13">
        <v>2860.3813228415488</v>
      </c>
      <c r="I19" s="13">
        <v>8910.1648636795362</v>
      </c>
      <c r="J19" s="13">
        <v>2870.704923296119</v>
      </c>
      <c r="K19" s="13">
        <v>610888.27564926678</v>
      </c>
      <c r="L19" s="13">
        <v>565.54627246744622</v>
      </c>
      <c r="M19" s="13">
        <v>16141645.922408542</v>
      </c>
    </row>
    <row r="20" spans="1:13" x14ac:dyDescent="0.25">
      <c r="A20" s="12" t="s">
        <v>41</v>
      </c>
      <c r="B20" s="13">
        <v>467.57770879614554</v>
      </c>
      <c r="C20" s="13">
        <v>4880960.5763611989</v>
      </c>
      <c r="D20" s="13">
        <v>116973.99505971202</v>
      </c>
      <c r="E20" s="13">
        <v>1111120.6513354434</v>
      </c>
      <c r="F20" s="13">
        <v>32425251.672289375</v>
      </c>
      <c r="G20" s="13">
        <v>63958314.310285285</v>
      </c>
      <c r="H20" s="13">
        <v>8689.4235654198237</v>
      </c>
      <c r="I20" s="13">
        <v>11520.761596445842</v>
      </c>
      <c r="J20" s="13">
        <v>44797.352899257581</v>
      </c>
      <c r="K20" s="13">
        <v>2661960.860110716</v>
      </c>
      <c r="L20" s="13">
        <v>10309.549025517537</v>
      </c>
      <c r="M20" s="13">
        <v>105230366.73023716</v>
      </c>
    </row>
    <row r="21" spans="1:13" x14ac:dyDescent="0.25">
      <c r="A21" s="12" t="s">
        <v>46</v>
      </c>
      <c r="B21" s="13">
        <v>6753.1929917227171</v>
      </c>
      <c r="C21" s="13">
        <v>42183864.159943312</v>
      </c>
      <c r="D21" s="13">
        <v>671714.29711757146</v>
      </c>
      <c r="E21" s="13">
        <v>6008568.2898001364</v>
      </c>
      <c r="F21" s="13">
        <v>186667872.16491506</v>
      </c>
      <c r="G21" s="13">
        <v>395920087.27427226</v>
      </c>
      <c r="H21" s="13">
        <v>63918.671360659471</v>
      </c>
      <c r="I21" s="13">
        <v>108076.92693727528</v>
      </c>
      <c r="J21" s="13">
        <v>111863.2649027493</v>
      </c>
      <c r="K21" s="13">
        <v>17989904.127886571</v>
      </c>
      <c r="L21" s="13">
        <v>53204.602275066864</v>
      </c>
      <c r="M21" s="13">
        <v>649785826.97240233</v>
      </c>
    </row>
  </sheetData>
  <sheetProtection sheet="1" objects="1" scenarios="1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1"/>
  <sheetViews>
    <sheetView topLeftCell="C1" workbookViewId="0">
      <selection activeCell="E15" sqref="E15"/>
    </sheetView>
  </sheetViews>
  <sheetFormatPr defaultColWidth="23.140625" defaultRowHeight="15" x14ac:dyDescent="0.25"/>
  <cols>
    <col min="1" max="1" width="6.7109375" style="7" bestFit="1" customWidth="1"/>
    <col min="2" max="2" width="8.85546875" style="7" bestFit="1" customWidth="1"/>
    <col min="3" max="3" width="20" style="7" bestFit="1" customWidth="1"/>
    <col min="4" max="4" width="13.140625" style="7" bestFit="1" customWidth="1"/>
    <col min="5" max="5" width="23.28515625" style="7" customWidth="1"/>
    <col min="6" max="6" width="11.140625" style="7" bestFit="1" customWidth="1"/>
    <col min="7" max="7" width="24.42578125" style="7" bestFit="1" customWidth="1"/>
    <col min="8" max="8" width="20.5703125" style="7" bestFit="1" customWidth="1"/>
    <col min="9" max="9" width="21.140625" style="7" bestFit="1" customWidth="1"/>
    <col min="10" max="10" width="15" style="7" bestFit="1" customWidth="1"/>
    <col min="11" max="11" width="15.5703125" style="7" customWidth="1"/>
    <col min="12" max="12" width="11.5703125" style="7" customWidth="1"/>
    <col min="13" max="16384" width="23.140625" style="7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42</v>
      </c>
      <c r="L1" s="4" t="s">
        <v>43</v>
      </c>
    </row>
    <row r="2" spans="1:12" x14ac:dyDescent="0.25">
      <c r="A2" s="2">
        <v>2017</v>
      </c>
      <c r="B2" s="2">
        <v>23001</v>
      </c>
      <c r="C2" s="3" t="s">
        <v>10</v>
      </c>
      <c r="D2" s="2">
        <v>11</v>
      </c>
      <c r="E2" s="3" t="s">
        <v>11</v>
      </c>
      <c r="F2" s="2">
        <v>1</v>
      </c>
      <c r="G2" s="3" t="s">
        <v>12</v>
      </c>
      <c r="H2" s="2">
        <v>12855.6022327431</v>
      </c>
      <c r="I2" s="2">
        <v>11604.663676153699</v>
      </c>
      <c r="J2" s="2">
        <v>1250.9385565893899</v>
      </c>
      <c r="K2" s="7">
        <f>I2/H2</f>
        <v>0.90269311900431459</v>
      </c>
      <c r="L2" s="7">
        <f>J2/H2</f>
        <v>9.7306880995684589E-2</v>
      </c>
    </row>
    <row r="3" spans="1:12" x14ac:dyDescent="0.25">
      <c r="A3" s="2">
        <v>2017</v>
      </c>
      <c r="B3" s="2">
        <v>23001</v>
      </c>
      <c r="C3" s="3" t="s">
        <v>10</v>
      </c>
      <c r="D3" s="2">
        <v>11</v>
      </c>
      <c r="E3" s="3" t="s">
        <v>11</v>
      </c>
      <c r="F3" s="2">
        <v>2</v>
      </c>
      <c r="G3" s="3" t="s">
        <v>13</v>
      </c>
      <c r="H3" s="2">
        <v>0</v>
      </c>
      <c r="I3" s="2">
        <v>0</v>
      </c>
      <c r="J3" s="2">
        <v>0</v>
      </c>
      <c r="K3" s="7" t="e">
        <f t="shared" ref="K3:K66" si="0">I3/H3</f>
        <v>#DIV/0!</v>
      </c>
      <c r="L3" s="7" t="e">
        <f t="shared" ref="L3:L66" si="1">J3/H3</f>
        <v>#DIV/0!</v>
      </c>
    </row>
    <row r="4" spans="1:12" x14ac:dyDescent="0.25">
      <c r="A4" s="2">
        <v>2017</v>
      </c>
      <c r="B4" s="2">
        <v>23001</v>
      </c>
      <c r="C4" s="3" t="s">
        <v>10</v>
      </c>
      <c r="D4" s="2">
        <v>11</v>
      </c>
      <c r="E4" s="3" t="s">
        <v>11</v>
      </c>
      <c r="F4" s="2">
        <v>3</v>
      </c>
      <c r="G4" s="3" t="s">
        <v>14</v>
      </c>
      <c r="H4" s="2">
        <v>113859.953379117</v>
      </c>
      <c r="I4" s="2">
        <v>102780.253024661</v>
      </c>
      <c r="J4" s="2">
        <v>11079.700354455599</v>
      </c>
      <c r="K4" s="7">
        <f t="shared" si="0"/>
        <v>0.9026901028356813</v>
      </c>
      <c r="L4" s="7">
        <f t="shared" si="1"/>
        <v>9.7309897164315207E-2</v>
      </c>
    </row>
    <row r="5" spans="1:12" x14ac:dyDescent="0.25">
      <c r="A5" s="2">
        <v>2017</v>
      </c>
      <c r="B5" s="2">
        <v>23001</v>
      </c>
      <c r="C5" s="3" t="s">
        <v>10</v>
      </c>
      <c r="D5" s="2">
        <v>11</v>
      </c>
      <c r="E5" s="3" t="s">
        <v>11</v>
      </c>
      <c r="F5" s="2">
        <v>4</v>
      </c>
      <c r="G5" s="3" t="s">
        <v>15</v>
      </c>
      <c r="H5" s="2">
        <v>8082.2475147626601</v>
      </c>
      <c r="I5" s="2">
        <v>7295.7982878548801</v>
      </c>
      <c r="J5" s="2">
        <v>786.44922690777605</v>
      </c>
      <c r="K5" s="7">
        <f t="shared" si="0"/>
        <v>0.90269424124028763</v>
      </c>
      <c r="L5" s="7">
        <f t="shared" si="1"/>
        <v>9.7305758759711855E-2</v>
      </c>
    </row>
    <row r="6" spans="1:12" x14ac:dyDescent="0.25">
      <c r="A6" s="2">
        <v>2017</v>
      </c>
      <c r="B6" s="2">
        <v>23001</v>
      </c>
      <c r="C6" s="3" t="s">
        <v>10</v>
      </c>
      <c r="D6" s="2">
        <v>11</v>
      </c>
      <c r="E6" s="3" t="s">
        <v>11</v>
      </c>
      <c r="F6" s="2">
        <v>5</v>
      </c>
      <c r="G6" s="3" t="s">
        <v>16</v>
      </c>
      <c r="H6" s="2">
        <v>152166.39067397499</v>
      </c>
      <c r="I6" s="2">
        <v>137359.19279477699</v>
      </c>
      <c r="J6" s="2">
        <v>14807.1978791979</v>
      </c>
      <c r="K6" s="7">
        <f t="shared" si="0"/>
        <v>0.90269074653335735</v>
      </c>
      <c r="L6" s="7">
        <f t="shared" si="1"/>
        <v>9.7309253466641987E-2</v>
      </c>
    </row>
    <row r="7" spans="1:12" x14ac:dyDescent="0.25">
      <c r="A7" s="2">
        <v>2017</v>
      </c>
      <c r="B7" s="2">
        <v>23001</v>
      </c>
      <c r="C7" s="3" t="s">
        <v>10</v>
      </c>
      <c r="D7" s="2">
        <v>21</v>
      </c>
      <c r="E7" s="3" t="s">
        <v>17</v>
      </c>
      <c r="F7" s="2">
        <v>1</v>
      </c>
      <c r="G7" s="3" t="s">
        <v>12</v>
      </c>
      <c r="H7" s="2">
        <v>937270.81145630102</v>
      </c>
      <c r="I7" s="2">
        <v>846071.13522597705</v>
      </c>
      <c r="J7" s="2">
        <v>91199.676230323996</v>
      </c>
      <c r="K7" s="7">
        <f t="shared" si="0"/>
        <v>0.90269655779782487</v>
      </c>
      <c r="L7" s="7">
        <f t="shared" si="1"/>
        <v>9.7303442202175155E-2</v>
      </c>
    </row>
    <row r="8" spans="1:12" x14ac:dyDescent="0.25">
      <c r="A8" s="2">
        <v>2017</v>
      </c>
      <c r="B8" s="2">
        <v>23001</v>
      </c>
      <c r="C8" s="3" t="s">
        <v>10</v>
      </c>
      <c r="D8" s="2">
        <v>21</v>
      </c>
      <c r="E8" s="3" t="s">
        <v>17</v>
      </c>
      <c r="F8" s="2">
        <v>2</v>
      </c>
      <c r="G8" s="3" t="s">
        <v>13</v>
      </c>
      <c r="H8" s="2">
        <v>0</v>
      </c>
      <c r="I8" s="2">
        <v>0</v>
      </c>
      <c r="J8" s="2">
        <v>0</v>
      </c>
      <c r="K8" s="7" t="e">
        <f t="shared" si="0"/>
        <v>#DIV/0!</v>
      </c>
      <c r="L8" s="7" t="e">
        <f t="shared" si="1"/>
        <v>#DIV/0!</v>
      </c>
    </row>
    <row r="9" spans="1:12" x14ac:dyDescent="0.25">
      <c r="A9" s="2">
        <v>2017</v>
      </c>
      <c r="B9" s="2">
        <v>23001</v>
      </c>
      <c r="C9" s="3" t="s">
        <v>10</v>
      </c>
      <c r="D9" s="2">
        <v>21</v>
      </c>
      <c r="E9" s="3" t="s">
        <v>17</v>
      </c>
      <c r="F9" s="2">
        <v>3</v>
      </c>
      <c r="G9" s="3" t="s">
        <v>14</v>
      </c>
      <c r="H9" s="2">
        <v>4218549.4382793698</v>
      </c>
      <c r="I9" s="2">
        <v>3808049.0752037</v>
      </c>
      <c r="J9" s="2">
        <v>410500.36307566799</v>
      </c>
      <c r="K9" s="7">
        <f t="shared" si="0"/>
        <v>0.90269158413772155</v>
      </c>
      <c r="L9" s="7">
        <f t="shared" si="1"/>
        <v>9.7308415862277953E-2</v>
      </c>
    </row>
    <row r="10" spans="1:12" x14ac:dyDescent="0.25">
      <c r="A10" s="2">
        <v>2017</v>
      </c>
      <c r="B10" s="2">
        <v>23001</v>
      </c>
      <c r="C10" s="3" t="s">
        <v>10</v>
      </c>
      <c r="D10" s="2">
        <v>21</v>
      </c>
      <c r="E10" s="3" t="s">
        <v>17</v>
      </c>
      <c r="F10" s="2">
        <v>4</v>
      </c>
      <c r="G10" s="3" t="s">
        <v>15</v>
      </c>
      <c r="H10" s="2">
        <v>1123097.1378275501</v>
      </c>
      <c r="I10" s="2">
        <v>1013806.36985994</v>
      </c>
      <c r="J10" s="2">
        <v>109290.767967609</v>
      </c>
      <c r="K10" s="7">
        <f t="shared" si="0"/>
        <v>0.90268805405468722</v>
      </c>
      <c r="L10" s="7">
        <f t="shared" si="1"/>
        <v>9.7311945945311853E-2</v>
      </c>
    </row>
    <row r="11" spans="1:12" x14ac:dyDescent="0.25">
      <c r="A11" s="2">
        <v>2017</v>
      </c>
      <c r="B11" s="2">
        <v>23001</v>
      </c>
      <c r="C11" s="3" t="s">
        <v>10</v>
      </c>
      <c r="D11" s="2">
        <v>21</v>
      </c>
      <c r="E11" s="3" t="s">
        <v>17</v>
      </c>
      <c r="F11" s="2">
        <v>5</v>
      </c>
      <c r="G11" s="3" t="s">
        <v>16</v>
      </c>
      <c r="H11" s="2">
        <v>7118459.0031379098</v>
      </c>
      <c r="I11" s="2">
        <v>6425776.5471524196</v>
      </c>
      <c r="J11" s="2">
        <v>692682.45598549396</v>
      </c>
      <c r="K11" s="7">
        <f t="shared" si="0"/>
        <v>0.90269207764206461</v>
      </c>
      <c r="L11" s="7">
        <f t="shared" si="1"/>
        <v>9.7307922357935964E-2</v>
      </c>
    </row>
    <row r="12" spans="1:12" x14ac:dyDescent="0.25">
      <c r="A12" s="2">
        <v>2017</v>
      </c>
      <c r="B12" s="2">
        <v>23001</v>
      </c>
      <c r="C12" s="3" t="s">
        <v>10</v>
      </c>
      <c r="D12" s="2">
        <v>31</v>
      </c>
      <c r="E12" s="3" t="s">
        <v>18</v>
      </c>
      <c r="F12" s="2">
        <v>1</v>
      </c>
      <c r="G12" s="3" t="s">
        <v>12</v>
      </c>
      <c r="H12" s="2">
        <v>1567715.63794831</v>
      </c>
      <c r="I12" s="2">
        <v>1415159.22835539</v>
      </c>
      <c r="J12" s="2">
        <v>152556.40959291501</v>
      </c>
      <c r="K12" s="7">
        <f t="shared" si="0"/>
        <v>0.90268872370720721</v>
      </c>
      <c r="L12" s="7">
        <f t="shared" si="1"/>
        <v>9.731127629278967E-2</v>
      </c>
    </row>
    <row r="13" spans="1:12" x14ac:dyDescent="0.25">
      <c r="A13" s="2">
        <v>2017</v>
      </c>
      <c r="B13" s="2">
        <v>23001</v>
      </c>
      <c r="C13" s="3" t="s">
        <v>10</v>
      </c>
      <c r="D13" s="2">
        <v>31</v>
      </c>
      <c r="E13" s="3" t="s">
        <v>18</v>
      </c>
      <c r="F13" s="2">
        <v>2</v>
      </c>
      <c r="G13" s="3" t="s">
        <v>13</v>
      </c>
      <c r="H13" s="2">
        <v>0</v>
      </c>
      <c r="I13" s="2">
        <v>0</v>
      </c>
      <c r="J13" s="2">
        <v>0</v>
      </c>
      <c r="K13" s="7" t="e">
        <f t="shared" si="0"/>
        <v>#DIV/0!</v>
      </c>
      <c r="L13" s="7" t="e">
        <f t="shared" si="1"/>
        <v>#DIV/0!</v>
      </c>
    </row>
    <row r="14" spans="1:12" x14ac:dyDescent="0.25">
      <c r="A14" s="2">
        <v>2017</v>
      </c>
      <c r="B14" s="2">
        <v>23001</v>
      </c>
      <c r="C14" s="3" t="s">
        <v>10</v>
      </c>
      <c r="D14" s="2">
        <v>31</v>
      </c>
      <c r="E14" s="3" t="s">
        <v>18</v>
      </c>
      <c r="F14" s="2">
        <v>3</v>
      </c>
      <c r="G14" s="3" t="s">
        <v>14</v>
      </c>
      <c r="H14" s="2">
        <v>9407120.3972243499</v>
      </c>
      <c r="I14" s="2">
        <v>8491732.9345982801</v>
      </c>
      <c r="J14" s="2">
        <v>915387.46262607502</v>
      </c>
      <c r="K14" s="7">
        <f t="shared" si="0"/>
        <v>0.90269206473681762</v>
      </c>
      <c r="L14" s="7">
        <f t="shared" si="1"/>
        <v>9.730793526318296E-2</v>
      </c>
    </row>
    <row r="15" spans="1:12" x14ac:dyDescent="0.25">
      <c r="A15" s="2">
        <v>2017</v>
      </c>
      <c r="B15" s="2">
        <v>23001</v>
      </c>
      <c r="C15" s="3" t="s">
        <v>10</v>
      </c>
      <c r="D15" s="2">
        <v>31</v>
      </c>
      <c r="E15" s="3" t="s">
        <v>18</v>
      </c>
      <c r="F15" s="2">
        <v>4</v>
      </c>
      <c r="G15" s="3" t="s">
        <v>15</v>
      </c>
      <c r="H15" s="2">
        <v>2463978.4792331699</v>
      </c>
      <c r="I15" s="2">
        <v>2224215.0551513499</v>
      </c>
      <c r="J15" s="2">
        <v>239763.42408182201</v>
      </c>
      <c r="K15" s="7">
        <f t="shared" si="0"/>
        <v>0.90269256566054168</v>
      </c>
      <c r="L15" s="7">
        <f t="shared" si="1"/>
        <v>9.7307434339459112E-2</v>
      </c>
    </row>
    <row r="16" spans="1:12" x14ac:dyDescent="0.25">
      <c r="A16" s="2">
        <v>2017</v>
      </c>
      <c r="B16" s="2">
        <v>23001</v>
      </c>
      <c r="C16" s="3" t="s">
        <v>10</v>
      </c>
      <c r="D16" s="2">
        <v>31</v>
      </c>
      <c r="E16" s="3" t="s">
        <v>18</v>
      </c>
      <c r="F16" s="2">
        <v>5</v>
      </c>
      <c r="G16" s="3" t="s">
        <v>16</v>
      </c>
      <c r="H16" s="2">
        <v>12934041.9946918</v>
      </c>
      <c r="I16" s="2">
        <v>11675454.441072401</v>
      </c>
      <c r="J16" s="2">
        <v>1258587.5536193701</v>
      </c>
      <c r="K16" s="7">
        <f t="shared" si="0"/>
        <v>0.90269186120348688</v>
      </c>
      <c r="L16" s="7">
        <f t="shared" si="1"/>
        <v>9.7308138796510874E-2</v>
      </c>
    </row>
    <row r="17" spans="1:12" x14ac:dyDescent="0.25">
      <c r="A17" s="2">
        <v>2017</v>
      </c>
      <c r="B17" s="2">
        <v>23001</v>
      </c>
      <c r="C17" s="3" t="s">
        <v>10</v>
      </c>
      <c r="D17" s="2">
        <v>32</v>
      </c>
      <c r="E17" s="3" t="s">
        <v>19</v>
      </c>
      <c r="F17" s="2">
        <v>1</v>
      </c>
      <c r="G17" s="3" t="s">
        <v>12</v>
      </c>
      <c r="H17" s="2">
        <v>162609.000272751</v>
      </c>
      <c r="I17" s="2">
        <v>146785.54201815801</v>
      </c>
      <c r="J17" s="2">
        <v>15823.458254592901</v>
      </c>
      <c r="K17" s="7">
        <f t="shared" si="0"/>
        <v>0.90269014489941135</v>
      </c>
      <c r="L17" s="7">
        <f t="shared" si="1"/>
        <v>9.7309855100588163E-2</v>
      </c>
    </row>
    <row r="18" spans="1:12" x14ac:dyDescent="0.25">
      <c r="A18" s="2">
        <v>2017</v>
      </c>
      <c r="B18" s="2">
        <v>23001</v>
      </c>
      <c r="C18" s="3" t="s">
        <v>10</v>
      </c>
      <c r="D18" s="2">
        <v>32</v>
      </c>
      <c r="E18" s="3" t="s">
        <v>19</v>
      </c>
      <c r="F18" s="2">
        <v>2</v>
      </c>
      <c r="G18" s="3" t="s">
        <v>13</v>
      </c>
      <c r="H18" s="2">
        <v>0</v>
      </c>
      <c r="I18" s="2">
        <v>0</v>
      </c>
      <c r="J18" s="2">
        <v>0</v>
      </c>
      <c r="K18" s="7" t="e">
        <f t="shared" si="0"/>
        <v>#DIV/0!</v>
      </c>
      <c r="L18" s="7" t="e">
        <f t="shared" si="1"/>
        <v>#DIV/0!</v>
      </c>
    </row>
    <row r="19" spans="1:12" x14ac:dyDescent="0.25">
      <c r="A19" s="2">
        <v>2017</v>
      </c>
      <c r="B19" s="2">
        <v>23001</v>
      </c>
      <c r="C19" s="3" t="s">
        <v>10</v>
      </c>
      <c r="D19" s="2">
        <v>32</v>
      </c>
      <c r="E19" s="3" t="s">
        <v>19</v>
      </c>
      <c r="F19" s="2">
        <v>3</v>
      </c>
      <c r="G19" s="3" t="s">
        <v>14</v>
      </c>
      <c r="H19" s="2">
        <v>901719.88708925201</v>
      </c>
      <c r="I19" s="2">
        <v>813980.40174682497</v>
      </c>
      <c r="J19" s="2">
        <v>87739.485342427593</v>
      </c>
      <c r="K19" s="7">
        <f t="shared" si="0"/>
        <v>0.90269762639299245</v>
      </c>
      <c r="L19" s="7">
        <f t="shared" si="1"/>
        <v>9.7302373607008136E-2</v>
      </c>
    </row>
    <row r="20" spans="1:12" x14ac:dyDescent="0.25">
      <c r="A20" s="2">
        <v>2017</v>
      </c>
      <c r="B20" s="2">
        <v>23001</v>
      </c>
      <c r="C20" s="3" t="s">
        <v>10</v>
      </c>
      <c r="D20" s="2">
        <v>32</v>
      </c>
      <c r="E20" s="3" t="s">
        <v>19</v>
      </c>
      <c r="F20" s="2">
        <v>4</v>
      </c>
      <c r="G20" s="3" t="s">
        <v>15</v>
      </c>
      <c r="H20" s="2">
        <v>232707.157429226</v>
      </c>
      <c r="I20" s="2">
        <v>210063.09028482399</v>
      </c>
      <c r="J20" s="2">
        <v>22644.067144401899</v>
      </c>
      <c r="K20" s="7">
        <f t="shared" si="0"/>
        <v>0.90269286344882271</v>
      </c>
      <c r="L20" s="7">
        <f t="shared" si="1"/>
        <v>9.7307136551176829E-2</v>
      </c>
    </row>
    <row r="21" spans="1:12" x14ac:dyDescent="0.25">
      <c r="A21" s="2">
        <v>2017</v>
      </c>
      <c r="B21" s="2">
        <v>23001</v>
      </c>
      <c r="C21" s="3" t="s">
        <v>10</v>
      </c>
      <c r="D21" s="2">
        <v>32</v>
      </c>
      <c r="E21" s="3" t="s">
        <v>19</v>
      </c>
      <c r="F21" s="2">
        <v>5</v>
      </c>
      <c r="G21" s="3" t="s">
        <v>16</v>
      </c>
      <c r="H21" s="2">
        <v>1245395.6914033999</v>
      </c>
      <c r="I21" s="2">
        <v>1124204.3247617199</v>
      </c>
      <c r="J21" s="2">
        <v>121191.36664168</v>
      </c>
      <c r="K21" s="7">
        <f t="shared" si="0"/>
        <v>0.90268846481626008</v>
      </c>
      <c r="L21" s="7">
        <f t="shared" si="1"/>
        <v>9.7311535183739875E-2</v>
      </c>
    </row>
    <row r="22" spans="1:12" x14ac:dyDescent="0.25">
      <c r="A22" s="2">
        <v>2017</v>
      </c>
      <c r="B22" s="2">
        <v>23001</v>
      </c>
      <c r="C22" s="3" t="s">
        <v>10</v>
      </c>
      <c r="D22" s="2">
        <v>42</v>
      </c>
      <c r="E22" s="3" t="s">
        <v>20</v>
      </c>
      <c r="F22" s="2">
        <v>1</v>
      </c>
      <c r="G22" s="3" t="s">
        <v>12</v>
      </c>
      <c r="H22" s="2">
        <v>33.303836046795197</v>
      </c>
      <c r="I22" s="2">
        <v>30.063072141653599</v>
      </c>
      <c r="J22" s="2">
        <v>3.2407639051416601</v>
      </c>
      <c r="K22" s="7">
        <f t="shared" si="0"/>
        <v>0.9026909722775478</v>
      </c>
      <c r="L22" s="7">
        <f t="shared" si="1"/>
        <v>9.7309027722454103E-2</v>
      </c>
    </row>
    <row r="23" spans="1:12" x14ac:dyDescent="0.25">
      <c r="A23" s="2">
        <v>2017</v>
      </c>
      <c r="B23" s="2">
        <v>23001</v>
      </c>
      <c r="C23" s="3" t="s">
        <v>10</v>
      </c>
      <c r="D23" s="2">
        <v>42</v>
      </c>
      <c r="E23" s="3" t="s">
        <v>20</v>
      </c>
      <c r="F23" s="2">
        <v>2</v>
      </c>
      <c r="G23" s="3" t="s">
        <v>13</v>
      </c>
      <c r="H23" s="2">
        <v>0</v>
      </c>
      <c r="I23" s="2">
        <v>0</v>
      </c>
      <c r="J23" s="2">
        <v>0</v>
      </c>
      <c r="K23" s="7" t="e">
        <f t="shared" si="0"/>
        <v>#DIV/0!</v>
      </c>
      <c r="L23" s="7" t="e">
        <f t="shared" si="1"/>
        <v>#DIV/0!</v>
      </c>
    </row>
    <row r="24" spans="1:12" x14ac:dyDescent="0.25">
      <c r="A24" s="2">
        <v>2017</v>
      </c>
      <c r="B24" s="2">
        <v>23001</v>
      </c>
      <c r="C24" s="3" t="s">
        <v>10</v>
      </c>
      <c r="D24" s="2">
        <v>42</v>
      </c>
      <c r="E24" s="3" t="s">
        <v>20</v>
      </c>
      <c r="F24" s="2">
        <v>3</v>
      </c>
      <c r="G24" s="3" t="s">
        <v>14</v>
      </c>
      <c r="H24" s="2">
        <v>1344.2382258416999</v>
      </c>
      <c r="I24" s="2">
        <v>1213.4298472267301</v>
      </c>
      <c r="J24" s="2">
        <v>130.80837861497901</v>
      </c>
      <c r="K24" s="7">
        <f t="shared" si="0"/>
        <v>0.90268958574432467</v>
      </c>
      <c r="L24" s="7">
        <f t="shared" si="1"/>
        <v>9.7310414255682126E-2</v>
      </c>
    </row>
    <row r="25" spans="1:12" x14ac:dyDescent="0.25">
      <c r="A25" s="2">
        <v>2017</v>
      </c>
      <c r="B25" s="2">
        <v>23001</v>
      </c>
      <c r="C25" s="3" t="s">
        <v>10</v>
      </c>
      <c r="D25" s="2">
        <v>42</v>
      </c>
      <c r="E25" s="3" t="s">
        <v>20</v>
      </c>
      <c r="F25" s="2">
        <v>4</v>
      </c>
      <c r="G25" s="3" t="s">
        <v>15</v>
      </c>
      <c r="H25" s="2">
        <v>373.78570820452398</v>
      </c>
      <c r="I25" s="2">
        <v>337.41357046975997</v>
      </c>
      <c r="J25" s="2">
        <v>36.372137734763797</v>
      </c>
      <c r="K25" s="7">
        <f t="shared" si="0"/>
        <v>0.90269254030744728</v>
      </c>
      <c r="L25" s="7">
        <f t="shared" si="1"/>
        <v>9.7307459692552209E-2</v>
      </c>
    </row>
    <row r="26" spans="1:12" x14ac:dyDescent="0.25">
      <c r="A26" s="2">
        <v>2017</v>
      </c>
      <c r="B26" s="2">
        <v>23001</v>
      </c>
      <c r="C26" s="3" t="s">
        <v>10</v>
      </c>
      <c r="D26" s="2">
        <v>42</v>
      </c>
      <c r="E26" s="3" t="s">
        <v>20</v>
      </c>
      <c r="F26" s="2">
        <v>5</v>
      </c>
      <c r="G26" s="3" t="s">
        <v>16</v>
      </c>
      <c r="H26" s="2">
        <v>1332.3626145703399</v>
      </c>
      <c r="I26" s="2">
        <v>1202.7140369306801</v>
      </c>
      <c r="J26" s="2">
        <v>129.648577639656</v>
      </c>
      <c r="K26" s="7">
        <f t="shared" si="0"/>
        <v>0.90269272327078254</v>
      </c>
      <c r="L26" s="7">
        <f t="shared" si="1"/>
        <v>9.7307276729214631E-2</v>
      </c>
    </row>
    <row r="27" spans="1:12" x14ac:dyDescent="0.25">
      <c r="A27" s="2">
        <v>2017</v>
      </c>
      <c r="B27" s="2">
        <v>23001</v>
      </c>
      <c r="C27" s="3" t="s">
        <v>10</v>
      </c>
      <c r="D27" s="2">
        <v>43</v>
      </c>
      <c r="E27" s="3" t="s">
        <v>21</v>
      </c>
      <c r="F27" s="2">
        <v>1</v>
      </c>
      <c r="G27" s="3" t="s">
        <v>12</v>
      </c>
      <c r="H27" s="2">
        <v>221.40424076391599</v>
      </c>
      <c r="I27" s="2">
        <v>199.85998655850199</v>
      </c>
      <c r="J27" s="2">
        <v>21.544254205413999</v>
      </c>
      <c r="K27" s="7">
        <f t="shared" si="0"/>
        <v>0.90269267593484481</v>
      </c>
      <c r="L27" s="7">
        <f t="shared" si="1"/>
        <v>9.7307324065155118E-2</v>
      </c>
    </row>
    <row r="28" spans="1:12" x14ac:dyDescent="0.25">
      <c r="A28" s="2">
        <v>2017</v>
      </c>
      <c r="B28" s="2">
        <v>23001</v>
      </c>
      <c r="C28" s="3" t="s">
        <v>10</v>
      </c>
      <c r="D28" s="2">
        <v>43</v>
      </c>
      <c r="E28" s="3" t="s">
        <v>21</v>
      </c>
      <c r="F28" s="2">
        <v>2</v>
      </c>
      <c r="G28" s="3" t="s">
        <v>13</v>
      </c>
      <c r="H28" s="2">
        <v>0</v>
      </c>
      <c r="I28" s="2">
        <v>0</v>
      </c>
      <c r="J28" s="2">
        <v>0</v>
      </c>
      <c r="K28" s="7" t="e">
        <f t="shared" si="0"/>
        <v>#DIV/0!</v>
      </c>
      <c r="L28" s="7" t="e">
        <f t="shared" si="1"/>
        <v>#DIV/0!</v>
      </c>
    </row>
    <row r="29" spans="1:12" x14ac:dyDescent="0.25">
      <c r="A29" s="2">
        <v>2017</v>
      </c>
      <c r="B29" s="2">
        <v>23001</v>
      </c>
      <c r="C29" s="3" t="s">
        <v>10</v>
      </c>
      <c r="D29" s="2">
        <v>43</v>
      </c>
      <c r="E29" s="3" t="s">
        <v>21</v>
      </c>
      <c r="F29" s="2">
        <v>3</v>
      </c>
      <c r="G29" s="3" t="s">
        <v>14</v>
      </c>
      <c r="H29" s="2">
        <v>1780.3211303611699</v>
      </c>
      <c r="I29" s="2">
        <v>1607.0799577316</v>
      </c>
      <c r="J29" s="2">
        <v>173.24117262957</v>
      </c>
      <c r="K29" s="7">
        <f t="shared" si="0"/>
        <v>0.90269105406032846</v>
      </c>
      <c r="L29" s="7">
        <f t="shared" si="1"/>
        <v>9.7308945939671529E-2</v>
      </c>
    </row>
    <row r="30" spans="1:12" x14ac:dyDescent="0.25">
      <c r="A30" s="2">
        <v>2017</v>
      </c>
      <c r="B30" s="2">
        <v>23001</v>
      </c>
      <c r="C30" s="3" t="s">
        <v>10</v>
      </c>
      <c r="D30" s="2">
        <v>43</v>
      </c>
      <c r="E30" s="3" t="s">
        <v>21</v>
      </c>
      <c r="F30" s="2">
        <v>4</v>
      </c>
      <c r="G30" s="3" t="s">
        <v>15</v>
      </c>
      <c r="H30" s="2">
        <v>537.09054507520705</v>
      </c>
      <c r="I30" s="2">
        <v>484.82764376454202</v>
      </c>
      <c r="J30" s="2">
        <v>52.262901310664702</v>
      </c>
      <c r="K30" s="7">
        <f t="shared" si="0"/>
        <v>0.90269256871139514</v>
      </c>
      <c r="L30" s="7">
        <f t="shared" si="1"/>
        <v>9.7307431288604224E-2</v>
      </c>
    </row>
    <row r="31" spans="1:12" x14ac:dyDescent="0.25">
      <c r="A31" s="2">
        <v>2017</v>
      </c>
      <c r="B31" s="2">
        <v>23001</v>
      </c>
      <c r="C31" s="3" t="s">
        <v>10</v>
      </c>
      <c r="D31" s="2">
        <v>43</v>
      </c>
      <c r="E31" s="3" t="s">
        <v>21</v>
      </c>
      <c r="F31" s="2">
        <v>5</v>
      </c>
      <c r="G31" s="3" t="s">
        <v>16</v>
      </c>
      <c r="H31" s="2">
        <v>1815.2394760028201</v>
      </c>
      <c r="I31" s="2">
        <v>1638.60371712101</v>
      </c>
      <c r="J31" s="2">
        <v>176.635758881812</v>
      </c>
      <c r="K31" s="7">
        <f t="shared" si="0"/>
        <v>0.90269286162134144</v>
      </c>
      <c r="L31" s="7">
        <f t="shared" si="1"/>
        <v>9.7307138378659619E-2</v>
      </c>
    </row>
    <row r="32" spans="1:12" x14ac:dyDescent="0.25">
      <c r="A32" s="2">
        <v>2017</v>
      </c>
      <c r="B32" s="2">
        <v>23001</v>
      </c>
      <c r="C32" s="3" t="s">
        <v>10</v>
      </c>
      <c r="D32" s="2">
        <v>51</v>
      </c>
      <c r="E32" s="3" t="s">
        <v>22</v>
      </c>
      <c r="F32" s="2">
        <v>1</v>
      </c>
      <c r="G32" s="3" t="s">
        <v>12</v>
      </c>
      <c r="H32" s="2">
        <v>50.559149830387099</v>
      </c>
      <c r="I32" s="2">
        <v>45.639389316419802</v>
      </c>
      <c r="J32" s="2">
        <v>4.9197605139673302</v>
      </c>
      <c r="K32" s="7">
        <f t="shared" si="0"/>
        <v>0.90269297386384417</v>
      </c>
      <c r="L32" s="7">
        <f t="shared" si="1"/>
        <v>9.7307026136156508E-2</v>
      </c>
    </row>
    <row r="33" spans="1:12" x14ac:dyDescent="0.25">
      <c r="A33" s="2">
        <v>2017</v>
      </c>
      <c r="B33" s="2">
        <v>23001</v>
      </c>
      <c r="C33" s="3" t="s">
        <v>10</v>
      </c>
      <c r="D33" s="2">
        <v>51</v>
      </c>
      <c r="E33" s="3" t="s">
        <v>22</v>
      </c>
      <c r="F33" s="2">
        <v>2</v>
      </c>
      <c r="G33" s="3" t="s">
        <v>13</v>
      </c>
      <c r="H33" s="2">
        <v>0</v>
      </c>
      <c r="I33" s="2">
        <v>0</v>
      </c>
      <c r="J33" s="2">
        <v>0</v>
      </c>
      <c r="K33" s="7" t="e">
        <f t="shared" si="0"/>
        <v>#DIV/0!</v>
      </c>
      <c r="L33" s="7" t="e">
        <f t="shared" si="1"/>
        <v>#DIV/0!</v>
      </c>
    </row>
    <row r="34" spans="1:12" x14ac:dyDescent="0.25">
      <c r="A34" s="2">
        <v>2017</v>
      </c>
      <c r="B34" s="2">
        <v>23001</v>
      </c>
      <c r="C34" s="3" t="s">
        <v>10</v>
      </c>
      <c r="D34" s="2">
        <v>51</v>
      </c>
      <c r="E34" s="3" t="s">
        <v>22</v>
      </c>
      <c r="F34" s="2">
        <v>3</v>
      </c>
      <c r="G34" s="3" t="s">
        <v>14</v>
      </c>
      <c r="H34" s="2">
        <v>1375.8165558132901</v>
      </c>
      <c r="I34" s="2">
        <v>1241.94054431068</v>
      </c>
      <c r="J34" s="2">
        <v>133.87601150261199</v>
      </c>
      <c r="K34" s="7">
        <f t="shared" si="0"/>
        <v>0.90269341436767958</v>
      </c>
      <c r="L34" s="7">
        <f t="shared" si="1"/>
        <v>9.7306585632321821E-2</v>
      </c>
    </row>
    <row r="35" spans="1:12" x14ac:dyDescent="0.25">
      <c r="A35" s="2">
        <v>2017</v>
      </c>
      <c r="B35" s="2">
        <v>23001</v>
      </c>
      <c r="C35" s="3" t="s">
        <v>10</v>
      </c>
      <c r="D35" s="2">
        <v>51</v>
      </c>
      <c r="E35" s="3" t="s">
        <v>22</v>
      </c>
      <c r="F35" s="2">
        <v>4</v>
      </c>
      <c r="G35" s="3" t="s">
        <v>15</v>
      </c>
      <c r="H35" s="2">
        <v>278.693100450347</v>
      </c>
      <c r="I35" s="2">
        <v>251.57450324646101</v>
      </c>
      <c r="J35" s="2">
        <v>27.118597203885901</v>
      </c>
      <c r="K35" s="7">
        <f t="shared" si="0"/>
        <v>0.90269369008395117</v>
      </c>
      <c r="L35" s="7">
        <f t="shared" si="1"/>
        <v>9.7306309916048495E-2</v>
      </c>
    </row>
    <row r="36" spans="1:12" x14ac:dyDescent="0.25">
      <c r="A36" s="2">
        <v>2017</v>
      </c>
      <c r="B36" s="2">
        <v>23001</v>
      </c>
      <c r="C36" s="3" t="s">
        <v>10</v>
      </c>
      <c r="D36" s="2">
        <v>51</v>
      </c>
      <c r="E36" s="3" t="s">
        <v>22</v>
      </c>
      <c r="F36" s="2">
        <v>5</v>
      </c>
      <c r="G36" s="3" t="s">
        <v>16</v>
      </c>
      <c r="H36" s="2">
        <v>1946.86645718246</v>
      </c>
      <c r="I36" s="2">
        <v>1757.4252870703201</v>
      </c>
      <c r="J36" s="2">
        <v>189.441170112137</v>
      </c>
      <c r="K36" s="7">
        <f t="shared" si="0"/>
        <v>0.90269431710981218</v>
      </c>
      <c r="L36" s="7">
        <f t="shared" si="1"/>
        <v>9.7305682890186346E-2</v>
      </c>
    </row>
    <row r="37" spans="1:12" x14ac:dyDescent="0.25">
      <c r="A37" s="2">
        <v>2017</v>
      </c>
      <c r="B37" s="2">
        <v>23001</v>
      </c>
      <c r="C37" s="3" t="s">
        <v>10</v>
      </c>
      <c r="D37" s="2">
        <v>52</v>
      </c>
      <c r="E37" s="3" t="s">
        <v>23</v>
      </c>
      <c r="F37" s="2">
        <v>1</v>
      </c>
      <c r="G37" s="3" t="s">
        <v>12</v>
      </c>
      <c r="H37" s="2">
        <v>27127.168684404402</v>
      </c>
      <c r="I37" s="2">
        <v>24487.529939471799</v>
      </c>
      <c r="J37" s="2">
        <v>2639.6387449326398</v>
      </c>
      <c r="K37" s="7">
        <f t="shared" si="0"/>
        <v>0.90269390898689139</v>
      </c>
      <c r="L37" s="7">
        <f t="shared" si="1"/>
        <v>9.7306091013109913E-2</v>
      </c>
    </row>
    <row r="38" spans="1:12" x14ac:dyDescent="0.25">
      <c r="A38" s="2">
        <v>2017</v>
      </c>
      <c r="B38" s="2">
        <v>23001</v>
      </c>
      <c r="C38" s="3" t="s">
        <v>10</v>
      </c>
      <c r="D38" s="2">
        <v>52</v>
      </c>
      <c r="E38" s="3" t="s">
        <v>23</v>
      </c>
      <c r="F38" s="2">
        <v>2</v>
      </c>
      <c r="G38" s="3" t="s">
        <v>13</v>
      </c>
      <c r="H38" s="2">
        <v>0</v>
      </c>
      <c r="I38" s="2">
        <v>0</v>
      </c>
      <c r="J38" s="2">
        <v>0</v>
      </c>
      <c r="K38" s="7" t="e">
        <f t="shared" si="0"/>
        <v>#DIV/0!</v>
      </c>
      <c r="L38" s="7" t="e">
        <f t="shared" si="1"/>
        <v>#DIV/0!</v>
      </c>
    </row>
    <row r="39" spans="1:12" x14ac:dyDescent="0.25">
      <c r="A39" s="2">
        <v>2017</v>
      </c>
      <c r="B39" s="2">
        <v>23001</v>
      </c>
      <c r="C39" s="3" t="s">
        <v>10</v>
      </c>
      <c r="D39" s="2">
        <v>52</v>
      </c>
      <c r="E39" s="3" t="s">
        <v>23</v>
      </c>
      <c r="F39" s="2">
        <v>3</v>
      </c>
      <c r="G39" s="3" t="s">
        <v>14</v>
      </c>
      <c r="H39" s="2">
        <v>482898.79082829697</v>
      </c>
      <c r="I39" s="2">
        <v>435909.11930197501</v>
      </c>
      <c r="J39" s="2">
        <v>46989.671526321501</v>
      </c>
      <c r="K39" s="7">
        <f t="shared" si="0"/>
        <v>0.90269250530587897</v>
      </c>
      <c r="L39" s="7">
        <f t="shared" si="1"/>
        <v>9.7307494694120061E-2</v>
      </c>
    </row>
    <row r="40" spans="1:12" x14ac:dyDescent="0.25">
      <c r="A40" s="2">
        <v>2017</v>
      </c>
      <c r="B40" s="2">
        <v>23001</v>
      </c>
      <c r="C40" s="3" t="s">
        <v>10</v>
      </c>
      <c r="D40" s="2">
        <v>52</v>
      </c>
      <c r="E40" s="3" t="s">
        <v>23</v>
      </c>
      <c r="F40" s="2">
        <v>4</v>
      </c>
      <c r="G40" s="3" t="s">
        <v>15</v>
      </c>
      <c r="H40" s="2">
        <v>101738.058123999</v>
      </c>
      <c r="I40" s="2">
        <v>91837.653092723805</v>
      </c>
      <c r="J40" s="2">
        <v>9900.4050312747604</v>
      </c>
      <c r="K40" s="7">
        <f t="shared" si="0"/>
        <v>0.90268730095861949</v>
      </c>
      <c r="L40" s="7">
        <f t="shared" si="1"/>
        <v>9.7312699041376266E-2</v>
      </c>
    </row>
    <row r="41" spans="1:12" x14ac:dyDescent="0.25">
      <c r="A41" s="2">
        <v>2017</v>
      </c>
      <c r="B41" s="2">
        <v>23001</v>
      </c>
      <c r="C41" s="3" t="s">
        <v>10</v>
      </c>
      <c r="D41" s="2">
        <v>52</v>
      </c>
      <c r="E41" s="3" t="s">
        <v>23</v>
      </c>
      <c r="F41" s="2">
        <v>5</v>
      </c>
      <c r="G41" s="3" t="s">
        <v>16</v>
      </c>
      <c r="H41" s="2">
        <v>669898.33987557504</v>
      </c>
      <c r="I41" s="2">
        <v>604711.88515061804</v>
      </c>
      <c r="J41" s="2">
        <v>65186.454724956799</v>
      </c>
      <c r="K41" s="7">
        <f t="shared" si="0"/>
        <v>0.9026920193039073</v>
      </c>
      <c r="L41" s="7">
        <f t="shared" si="1"/>
        <v>9.7307980696092394E-2</v>
      </c>
    </row>
    <row r="42" spans="1:12" x14ac:dyDescent="0.25">
      <c r="A42" s="2">
        <v>2017</v>
      </c>
      <c r="B42" s="2">
        <v>23001</v>
      </c>
      <c r="C42" s="3" t="s">
        <v>10</v>
      </c>
      <c r="D42" s="2">
        <v>53</v>
      </c>
      <c r="E42" s="3" t="s">
        <v>24</v>
      </c>
      <c r="F42" s="2">
        <v>1</v>
      </c>
      <c r="G42" s="3" t="s">
        <v>12</v>
      </c>
      <c r="H42" s="2">
        <v>283.57070414227201</v>
      </c>
      <c r="I42" s="2">
        <v>255.977462034767</v>
      </c>
      <c r="J42" s="2">
        <v>27.593242107505301</v>
      </c>
      <c r="K42" s="7">
        <f t="shared" si="0"/>
        <v>0.90269360796289788</v>
      </c>
      <c r="L42" s="7">
        <f t="shared" si="1"/>
        <v>9.7306392037103118E-2</v>
      </c>
    </row>
    <row r="43" spans="1:12" x14ac:dyDescent="0.25">
      <c r="A43" s="2">
        <v>2017</v>
      </c>
      <c r="B43" s="2">
        <v>23001</v>
      </c>
      <c r="C43" s="3" t="s">
        <v>10</v>
      </c>
      <c r="D43" s="2">
        <v>53</v>
      </c>
      <c r="E43" s="3" t="s">
        <v>24</v>
      </c>
      <c r="F43" s="2">
        <v>2</v>
      </c>
      <c r="G43" s="3" t="s">
        <v>13</v>
      </c>
      <c r="H43" s="2">
        <v>0</v>
      </c>
      <c r="I43" s="2">
        <v>0</v>
      </c>
      <c r="J43" s="2">
        <v>0</v>
      </c>
      <c r="K43" s="7" t="e">
        <f t="shared" si="0"/>
        <v>#DIV/0!</v>
      </c>
      <c r="L43" s="7" t="e">
        <f t="shared" si="1"/>
        <v>#DIV/0!</v>
      </c>
    </row>
    <row r="44" spans="1:12" x14ac:dyDescent="0.25">
      <c r="A44" s="2">
        <v>2017</v>
      </c>
      <c r="B44" s="2">
        <v>23001</v>
      </c>
      <c r="C44" s="3" t="s">
        <v>10</v>
      </c>
      <c r="D44" s="2">
        <v>53</v>
      </c>
      <c r="E44" s="3" t="s">
        <v>24</v>
      </c>
      <c r="F44" s="2">
        <v>3</v>
      </c>
      <c r="G44" s="3" t="s">
        <v>14</v>
      </c>
      <c r="H44" s="2">
        <v>3094.6172965342998</v>
      </c>
      <c r="I44" s="2">
        <v>2793.48134013754</v>
      </c>
      <c r="J44" s="2">
        <v>301.13595639675901</v>
      </c>
      <c r="K44" s="7">
        <f t="shared" si="0"/>
        <v>0.9026904048090193</v>
      </c>
      <c r="L44" s="7">
        <f t="shared" si="1"/>
        <v>9.7309595190980452E-2</v>
      </c>
    </row>
    <row r="45" spans="1:12" x14ac:dyDescent="0.25">
      <c r="A45" s="2">
        <v>2017</v>
      </c>
      <c r="B45" s="2">
        <v>23001</v>
      </c>
      <c r="C45" s="3" t="s">
        <v>10</v>
      </c>
      <c r="D45" s="2">
        <v>53</v>
      </c>
      <c r="E45" s="3" t="s">
        <v>24</v>
      </c>
      <c r="F45" s="2">
        <v>4</v>
      </c>
      <c r="G45" s="3" t="s">
        <v>15</v>
      </c>
      <c r="H45" s="2">
        <v>663.07576746264397</v>
      </c>
      <c r="I45" s="2">
        <v>598.55373657308201</v>
      </c>
      <c r="J45" s="2">
        <v>64.522030889562004</v>
      </c>
      <c r="K45" s="7">
        <f t="shared" si="0"/>
        <v>0.90269282327046141</v>
      </c>
      <c r="L45" s="7">
        <f t="shared" si="1"/>
        <v>9.7307176729538702E-2</v>
      </c>
    </row>
    <row r="46" spans="1:12" x14ac:dyDescent="0.25">
      <c r="A46" s="2">
        <v>2017</v>
      </c>
      <c r="B46" s="2">
        <v>23001</v>
      </c>
      <c r="C46" s="3" t="s">
        <v>10</v>
      </c>
      <c r="D46" s="2">
        <v>53</v>
      </c>
      <c r="E46" s="3" t="s">
        <v>24</v>
      </c>
      <c r="F46" s="2">
        <v>5</v>
      </c>
      <c r="G46" s="3" t="s">
        <v>16</v>
      </c>
      <c r="H46" s="2">
        <v>4172.7338697949499</v>
      </c>
      <c r="I46" s="2">
        <v>3766.7004648021202</v>
      </c>
      <c r="J46" s="2">
        <v>406.03340499283598</v>
      </c>
      <c r="K46" s="7">
        <f t="shared" si="0"/>
        <v>0.90269367334160178</v>
      </c>
      <c r="L46" s="7">
        <f t="shared" si="1"/>
        <v>9.7306326658399778E-2</v>
      </c>
    </row>
    <row r="47" spans="1:12" x14ac:dyDescent="0.25">
      <c r="A47" s="2">
        <v>2017</v>
      </c>
      <c r="B47" s="2">
        <v>23001</v>
      </c>
      <c r="C47" s="3" t="s">
        <v>10</v>
      </c>
      <c r="D47" s="2">
        <v>54</v>
      </c>
      <c r="E47" s="3" t="s">
        <v>25</v>
      </c>
      <c r="F47" s="2">
        <v>1</v>
      </c>
      <c r="G47" s="3" t="s">
        <v>12</v>
      </c>
      <c r="H47" s="2">
        <v>1577.11154061613</v>
      </c>
      <c r="I47" s="2">
        <v>1423.6476404417499</v>
      </c>
      <c r="J47" s="2">
        <v>153.46390017438401</v>
      </c>
      <c r="K47" s="7">
        <f t="shared" si="0"/>
        <v>0.9026930586568237</v>
      </c>
      <c r="L47" s="7">
        <f t="shared" si="1"/>
        <v>9.7306941343178729E-2</v>
      </c>
    </row>
    <row r="48" spans="1:12" x14ac:dyDescent="0.25">
      <c r="A48" s="2">
        <v>2017</v>
      </c>
      <c r="B48" s="2">
        <v>23001</v>
      </c>
      <c r="C48" s="3" t="s">
        <v>10</v>
      </c>
      <c r="D48" s="2">
        <v>54</v>
      </c>
      <c r="E48" s="3" t="s">
        <v>25</v>
      </c>
      <c r="F48" s="2">
        <v>2</v>
      </c>
      <c r="G48" s="3" t="s">
        <v>13</v>
      </c>
      <c r="H48" s="2">
        <v>0</v>
      </c>
      <c r="I48" s="2">
        <v>0</v>
      </c>
      <c r="J48" s="2">
        <v>0</v>
      </c>
      <c r="K48" s="7" t="e">
        <f t="shared" si="0"/>
        <v>#DIV/0!</v>
      </c>
      <c r="L48" s="7" t="e">
        <f t="shared" si="1"/>
        <v>#DIV/0!</v>
      </c>
    </row>
    <row r="49" spans="1:12" x14ac:dyDescent="0.25">
      <c r="A49" s="2">
        <v>2017</v>
      </c>
      <c r="B49" s="2">
        <v>23001</v>
      </c>
      <c r="C49" s="3" t="s">
        <v>10</v>
      </c>
      <c r="D49" s="2">
        <v>54</v>
      </c>
      <c r="E49" s="3" t="s">
        <v>25</v>
      </c>
      <c r="F49" s="2">
        <v>3</v>
      </c>
      <c r="G49" s="3" t="s">
        <v>14</v>
      </c>
      <c r="H49" s="2">
        <v>18765.3213730184</v>
      </c>
      <c r="I49" s="2">
        <v>16939.322886495502</v>
      </c>
      <c r="J49" s="2">
        <v>1825.99848652282</v>
      </c>
      <c r="K49" s="7">
        <f t="shared" si="0"/>
        <v>0.90269292754301567</v>
      </c>
      <c r="L49" s="7">
        <f t="shared" si="1"/>
        <v>9.730707245698017E-2</v>
      </c>
    </row>
    <row r="50" spans="1:12" x14ac:dyDescent="0.25">
      <c r="A50" s="2">
        <v>2017</v>
      </c>
      <c r="B50" s="2">
        <v>23001</v>
      </c>
      <c r="C50" s="3" t="s">
        <v>10</v>
      </c>
      <c r="D50" s="2">
        <v>54</v>
      </c>
      <c r="E50" s="3" t="s">
        <v>25</v>
      </c>
      <c r="F50" s="2">
        <v>4</v>
      </c>
      <c r="G50" s="3" t="s">
        <v>15</v>
      </c>
      <c r="H50" s="2">
        <v>4266.0856208968498</v>
      </c>
      <c r="I50" s="2">
        <v>3850.9609141669898</v>
      </c>
      <c r="J50" s="2">
        <v>415.12470672986001</v>
      </c>
      <c r="K50" s="7">
        <f t="shared" si="0"/>
        <v>0.90269189518925097</v>
      </c>
      <c r="L50" s="7">
        <f t="shared" si="1"/>
        <v>9.730810481074903E-2</v>
      </c>
    </row>
    <row r="51" spans="1:12" x14ac:dyDescent="0.25">
      <c r="A51" s="2">
        <v>2017</v>
      </c>
      <c r="B51" s="2">
        <v>23001</v>
      </c>
      <c r="C51" s="3" t="s">
        <v>10</v>
      </c>
      <c r="D51" s="2">
        <v>54</v>
      </c>
      <c r="E51" s="3" t="s">
        <v>25</v>
      </c>
      <c r="F51" s="2">
        <v>5</v>
      </c>
      <c r="G51" s="3" t="s">
        <v>16</v>
      </c>
      <c r="H51" s="2">
        <v>25458.932069799801</v>
      </c>
      <c r="I51" s="2">
        <v>22981.646757128499</v>
      </c>
      <c r="J51" s="2">
        <v>2477.2853126712698</v>
      </c>
      <c r="K51" s="7">
        <f t="shared" si="0"/>
        <v>0.90269484572725123</v>
      </c>
      <c r="L51" s="7">
        <f t="shared" si="1"/>
        <v>9.7305154272747552E-2</v>
      </c>
    </row>
    <row r="52" spans="1:12" x14ac:dyDescent="0.25">
      <c r="A52" s="2">
        <v>2017</v>
      </c>
      <c r="B52" s="2">
        <v>23001</v>
      </c>
      <c r="C52" s="3" t="s">
        <v>10</v>
      </c>
      <c r="D52" s="2">
        <v>61</v>
      </c>
      <c r="E52" s="3" t="s">
        <v>26</v>
      </c>
      <c r="F52" s="2">
        <v>1</v>
      </c>
      <c r="G52" s="3" t="s">
        <v>12</v>
      </c>
      <c r="H52" s="2">
        <v>11.9519424375627</v>
      </c>
      <c r="I52" s="2">
        <v>10.7888689573197</v>
      </c>
      <c r="J52" s="2">
        <v>1.1630734802429199</v>
      </c>
      <c r="K52" s="7">
        <f t="shared" si="0"/>
        <v>0.90268749315695507</v>
      </c>
      <c r="L52" s="7">
        <f t="shared" si="1"/>
        <v>9.7312506843038285E-2</v>
      </c>
    </row>
    <row r="53" spans="1:12" x14ac:dyDescent="0.25">
      <c r="A53" s="2">
        <v>2017</v>
      </c>
      <c r="B53" s="2">
        <v>23001</v>
      </c>
      <c r="C53" s="3" t="s">
        <v>10</v>
      </c>
      <c r="D53" s="2">
        <v>61</v>
      </c>
      <c r="E53" s="3" t="s">
        <v>26</v>
      </c>
      <c r="F53" s="2">
        <v>2</v>
      </c>
      <c r="G53" s="3" t="s">
        <v>13</v>
      </c>
      <c r="H53" s="2">
        <v>0</v>
      </c>
      <c r="I53" s="2">
        <v>0</v>
      </c>
      <c r="J53" s="2">
        <v>0</v>
      </c>
      <c r="K53" s="7" t="e">
        <f t="shared" si="0"/>
        <v>#DIV/0!</v>
      </c>
      <c r="L53" s="7" t="e">
        <f t="shared" si="1"/>
        <v>#DIV/0!</v>
      </c>
    </row>
    <row r="54" spans="1:12" x14ac:dyDescent="0.25">
      <c r="A54" s="2">
        <v>2017</v>
      </c>
      <c r="B54" s="2">
        <v>23001</v>
      </c>
      <c r="C54" s="3" t="s">
        <v>10</v>
      </c>
      <c r="D54" s="2">
        <v>61</v>
      </c>
      <c r="E54" s="3" t="s">
        <v>26</v>
      </c>
      <c r="F54" s="2">
        <v>3</v>
      </c>
      <c r="G54" s="3" t="s">
        <v>14</v>
      </c>
      <c r="H54" s="2">
        <v>69.985979862505701</v>
      </c>
      <c r="I54" s="2">
        <v>63.1758169157076</v>
      </c>
      <c r="J54" s="2">
        <v>6.81016294679812</v>
      </c>
      <c r="K54" s="7">
        <f t="shared" si="0"/>
        <v>0.90269246840328121</v>
      </c>
      <c r="L54" s="7">
        <f t="shared" si="1"/>
        <v>9.7307531596719093E-2</v>
      </c>
    </row>
    <row r="55" spans="1:12" x14ac:dyDescent="0.25">
      <c r="A55" s="2">
        <v>2017</v>
      </c>
      <c r="B55" s="2">
        <v>23001</v>
      </c>
      <c r="C55" s="3" t="s">
        <v>10</v>
      </c>
      <c r="D55" s="2">
        <v>61</v>
      </c>
      <c r="E55" s="3" t="s">
        <v>26</v>
      </c>
      <c r="F55" s="2">
        <v>4</v>
      </c>
      <c r="G55" s="3" t="s">
        <v>15</v>
      </c>
      <c r="H55" s="2">
        <v>66.286322101091201</v>
      </c>
      <c r="I55" s="2">
        <v>59.836177534555603</v>
      </c>
      <c r="J55" s="2">
        <v>6.4501445665355597</v>
      </c>
      <c r="K55" s="7">
        <f t="shared" si="0"/>
        <v>0.9026926768285819</v>
      </c>
      <c r="L55" s="7">
        <f t="shared" si="1"/>
        <v>9.7307323171417562E-2</v>
      </c>
    </row>
    <row r="56" spans="1:12" x14ac:dyDescent="0.25">
      <c r="A56" s="2">
        <v>2017</v>
      </c>
      <c r="B56" s="2">
        <v>23001</v>
      </c>
      <c r="C56" s="3" t="s">
        <v>10</v>
      </c>
      <c r="D56" s="2">
        <v>61</v>
      </c>
      <c r="E56" s="3" t="s">
        <v>26</v>
      </c>
      <c r="F56" s="2">
        <v>5</v>
      </c>
      <c r="G56" s="3" t="s">
        <v>16</v>
      </c>
      <c r="H56" s="2">
        <v>74.546029034283904</v>
      </c>
      <c r="I56" s="2">
        <v>67.292129803501695</v>
      </c>
      <c r="J56" s="2">
        <v>7.2538992307822099</v>
      </c>
      <c r="K56" s="7">
        <f t="shared" si="0"/>
        <v>0.90269234559165956</v>
      </c>
      <c r="L56" s="7">
        <f t="shared" si="1"/>
        <v>9.7307654408340424E-2</v>
      </c>
    </row>
    <row r="57" spans="1:12" x14ac:dyDescent="0.25">
      <c r="A57" s="2">
        <v>2017</v>
      </c>
      <c r="B57" s="2">
        <v>23003</v>
      </c>
      <c r="C57" s="3" t="s">
        <v>27</v>
      </c>
      <c r="D57" s="2">
        <v>11</v>
      </c>
      <c r="E57" s="3" t="s">
        <v>11</v>
      </c>
      <c r="F57" s="2">
        <v>1</v>
      </c>
      <c r="G57" s="3" t="s">
        <v>12</v>
      </c>
      <c r="H57" s="2">
        <v>8347.1461818079497</v>
      </c>
      <c r="I57" s="2">
        <v>7534.8993611271198</v>
      </c>
      <c r="J57" s="2">
        <v>812.24682068083405</v>
      </c>
      <c r="K57" s="7">
        <f t="shared" si="0"/>
        <v>0.90269167413755524</v>
      </c>
      <c r="L57" s="7">
        <f t="shared" si="1"/>
        <v>9.7308325862445297E-2</v>
      </c>
    </row>
    <row r="58" spans="1:12" x14ac:dyDescent="0.25">
      <c r="A58" s="2">
        <v>2017</v>
      </c>
      <c r="B58" s="2">
        <v>23003</v>
      </c>
      <c r="C58" s="3" t="s">
        <v>27</v>
      </c>
      <c r="D58" s="2">
        <v>11</v>
      </c>
      <c r="E58" s="3" t="s">
        <v>11</v>
      </c>
      <c r="F58" s="2">
        <v>2</v>
      </c>
      <c r="G58" s="3" t="s">
        <v>13</v>
      </c>
      <c r="H58" s="2">
        <v>11743.3601458433</v>
      </c>
      <c r="I58" s="2">
        <v>10600.633559526799</v>
      </c>
      <c r="J58" s="2">
        <v>1142.72658631646</v>
      </c>
      <c r="K58" s="7">
        <f t="shared" si="0"/>
        <v>0.90269168516295717</v>
      </c>
      <c r="L58" s="7">
        <f t="shared" si="1"/>
        <v>9.7308314837039334E-2</v>
      </c>
    </row>
    <row r="59" spans="1:12" x14ac:dyDescent="0.25">
      <c r="A59" s="2">
        <v>2017</v>
      </c>
      <c r="B59" s="2">
        <v>23003</v>
      </c>
      <c r="C59" s="3" t="s">
        <v>27</v>
      </c>
      <c r="D59" s="2">
        <v>11</v>
      </c>
      <c r="E59" s="3" t="s">
        <v>11</v>
      </c>
      <c r="F59" s="2">
        <v>3</v>
      </c>
      <c r="G59" s="3" t="s">
        <v>14</v>
      </c>
      <c r="H59" s="2">
        <v>214569.01677647699</v>
      </c>
      <c r="I59" s="2">
        <v>193689.688536186</v>
      </c>
      <c r="J59" s="2">
        <v>20879.328240291401</v>
      </c>
      <c r="K59" s="7">
        <f t="shared" si="0"/>
        <v>0.90269178395853111</v>
      </c>
      <c r="L59" s="7">
        <f t="shared" si="1"/>
        <v>9.730821604147083E-2</v>
      </c>
    </row>
    <row r="60" spans="1:12" x14ac:dyDescent="0.25">
      <c r="A60" s="2">
        <v>2017</v>
      </c>
      <c r="B60" s="2">
        <v>23003</v>
      </c>
      <c r="C60" s="3" t="s">
        <v>27</v>
      </c>
      <c r="D60" s="2">
        <v>11</v>
      </c>
      <c r="E60" s="3" t="s">
        <v>11</v>
      </c>
      <c r="F60" s="2">
        <v>4</v>
      </c>
      <c r="G60" s="3" t="s">
        <v>15</v>
      </c>
      <c r="H60" s="2">
        <v>0</v>
      </c>
      <c r="I60" s="2">
        <v>0</v>
      </c>
      <c r="J60" s="2">
        <v>0</v>
      </c>
      <c r="K60" s="7" t="e">
        <f t="shared" si="0"/>
        <v>#DIV/0!</v>
      </c>
      <c r="L60" s="7" t="e">
        <f t="shared" si="1"/>
        <v>#DIV/0!</v>
      </c>
    </row>
    <row r="61" spans="1:12" x14ac:dyDescent="0.25">
      <c r="A61" s="2">
        <v>2017</v>
      </c>
      <c r="B61" s="2">
        <v>23003</v>
      </c>
      <c r="C61" s="3" t="s">
        <v>27</v>
      </c>
      <c r="D61" s="2">
        <v>11</v>
      </c>
      <c r="E61" s="3" t="s">
        <v>11</v>
      </c>
      <c r="F61" s="2">
        <v>5</v>
      </c>
      <c r="G61" s="3" t="s">
        <v>16</v>
      </c>
      <c r="H61" s="2">
        <v>8266.1508018087206</v>
      </c>
      <c r="I61" s="2">
        <v>7461.7840024405205</v>
      </c>
      <c r="J61" s="2">
        <v>804.36679936820201</v>
      </c>
      <c r="K61" s="7">
        <f t="shared" si="0"/>
        <v>0.9026914922490652</v>
      </c>
      <c r="L61" s="7">
        <f t="shared" si="1"/>
        <v>9.7308507750935067E-2</v>
      </c>
    </row>
    <row r="62" spans="1:12" x14ac:dyDescent="0.25">
      <c r="A62" s="2">
        <v>2017</v>
      </c>
      <c r="B62" s="2">
        <v>23003</v>
      </c>
      <c r="C62" s="3" t="s">
        <v>27</v>
      </c>
      <c r="D62" s="2">
        <v>21</v>
      </c>
      <c r="E62" s="3" t="s">
        <v>17</v>
      </c>
      <c r="F62" s="2">
        <v>1</v>
      </c>
      <c r="G62" s="3" t="s">
        <v>12</v>
      </c>
      <c r="H62" s="2">
        <v>579194.98503731994</v>
      </c>
      <c r="I62" s="2">
        <v>522834.34688861499</v>
      </c>
      <c r="J62" s="2">
        <v>56360.638148705497</v>
      </c>
      <c r="K62" s="7">
        <f t="shared" si="0"/>
        <v>0.90269142585018514</v>
      </c>
      <c r="L62" s="7">
        <f t="shared" si="1"/>
        <v>9.7308574149815794E-2</v>
      </c>
    </row>
    <row r="63" spans="1:12" x14ac:dyDescent="0.25">
      <c r="A63" s="2">
        <v>2017</v>
      </c>
      <c r="B63" s="2">
        <v>23003</v>
      </c>
      <c r="C63" s="3" t="s">
        <v>27</v>
      </c>
      <c r="D63" s="2">
        <v>21</v>
      </c>
      <c r="E63" s="3" t="s">
        <v>17</v>
      </c>
      <c r="F63" s="2">
        <v>2</v>
      </c>
      <c r="G63" s="3" t="s">
        <v>13</v>
      </c>
      <c r="H63" s="2">
        <v>598978.67381438997</v>
      </c>
      <c r="I63" s="2">
        <v>540694.03071535099</v>
      </c>
      <c r="J63" s="2">
        <v>58284.643099038702</v>
      </c>
      <c r="K63" s="7">
        <f t="shared" si="0"/>
        <v>0.90269329168620771</v>
      </c>
      <c r="L63" s="7">
        <f t="shared" si="1"/>
        <v>9.7306708313791818E-2</v>
      </c>
    </row>
    <row r="64" spans="1:12" x14ac:dyDescent="0.25">
      <c r="A64" s="2">
        <v>2017</v>
      </c>
      <c r="B64" s="2">
        <v>23003</v>
      </c>
      <c r="C64" s="3" t="s">
        <v>27</v>
      </c>
      <c r="D64" s="2">
        <v>21</v>
      </c>
      <c r="E64" s="3" t="s">
        <v>17</v>
      </c>
      <c r="F64" s="2">
        <v>3</v>
      </c>
      <c r="G64" s="3" t="s">
        <v>14</v>
      </c>
      <c r="H64" s="2">
        <v>5187972.1177516105</v>
      </c>
      <c r="I64" s="2">
        <v>4683141.1841944</v>
      </c>
      <c r="J64" s="2">
        <v>504830.93355721602</v>
      </c>
      <c r="K64" s="7">
        <f t="shared" si="0"/>
        <v>0.90269204959104588</v>
      </c>
      <c r="L64" s="7">
        <f t="shared" si="1"/>
        <v>9.7307950408955207E-2</v>
      </c>
    </row>
    <row r="65" spans="1:12" x14ac:dyDescent="0.25">
      <c r="A65" s="2">
        <v>2017</v>
      </c>
      <c r="B65" s="2">
        <v>23003</v>
      </c>
      <c r="C65" s="3" t="s">
        <v>27</v>
      </c>
      <c r="D65" s="2">
        <v>21</v>
      </c>
      <c r="E65" s="3" t="s">
        <v>17</v>
      </c>
      <c r="F65" s="2">
        <v>4</v>
      </c>
      <c r="G65" s="3" t="s">
        <v>15</v>
      </c>
      <c r="H65" s="2">
        <v>0</v>
      </c>
      <c r="I65" s="2">
        <v>0</v>
      </c>
      <c r="J65" s="2">
        <v>0</v>
      </c>
      <c r="K65" s="7" t="e">
        <f t="shared" si="0"/>
        <v>#DIV/0!</v>
      </c>
      <c r="L65" s="7" t="e">
        <f t="shared" si="1"/>
        <v>#DIV/0!</v>
      </c>
    </row>
    <row r="66" spans="1:12" x14ac:dyDescent="0.25">
      <c r="A66" s="2">
        <v>2017</v>
      </c>
      <c r="B66" s="2">
        <v>23003</v>
      </c>
      <c r="C66" s="3" t="s">
        <v>27</v>
      </c>
      <c r="D66" s="2">
        <v>21</v>
      </c>
      <c r="E66" s="3" t="s">
        <v>17</v>
      </c>
      <c r="F66" s="2">
        <v>5</v>
      </c>
      <c r="G66" s="3" t="s">
        <v>16</v>
      </c>
      <c r="H66" s="2">
        <v>696279.40303933702</v>
      </c>
      <c r="I66" s="2">
        <v>628525.60688258603</v>
      </c>
      <c r="J66" s="2">
        <v>67753.796156750803</v>
      </c>
      <c r="K66" s="7">
        <f t="shared" si="0"/>
        <v>0.90269165530245743</v>
      </c>
      <c r="L66" s="7">
        <f t="shared" si="1"/>
        <v>9.7308344697542321E-2</v>
      </c>
    </row>
    <row r="67" spans="1:12" x14ac:dyDescent="0.25">
      <c r="A67" s="2">
        <v>2017</v>
      </c>
      <c r="B67" s="2">
        <v>23003</v>
      </c>
      <c r="C67" s="3" t="s">
        <v>27</v>
      </c>
      <c r="D67" s="2">
        <v>31</v>
      </c>
      <c r="E67" s="3" t="s">
        <v>18</v>
      </c>
      <c r="F67" s="2">
        <v>1</v>
      </c>
      <c r="G67" s="3" t="s">
        <v>12</v>
      </c>
      <c r="H67" s="2">
        <v>1242949.72033188</v>
      </c>
      <c r="I67" s="2">
        <v>1122001.2254416</v>
      </c>
      <c r="J67" s="2">
        <v>120948.49489028699</v>
      </c>
      <c r="K67" s="7">
        <f t="shared" ref="K67:K130" si="2">I67/H67</f>
        <v>0.90269236726809388</v>
      </c>
      <c r="L67" s="7">
        <f t="shared" ref="L67:L130" si="3">J67/H67</f>
        <v>9.7307632731911745E-2</v>
      </c>
    </row>
    <row r="68" spans="1:12" x14ac:dyDescent="0.25">
      <c r="A68" s="2">
        <v>2017</v>
      </c>
      <c r="B68" s="2">
        <v>23003</v>
      </c>
      <c r="C68" s="3" t="s">
        <v>27</v>
      </c>
      <c r="D68" s="2">
        <v>31</v>
      </c>
      <c r="E68" s="3" t="s">
        <v>18</v>
      </c>
      <c r="F68" s="2">
        <v>2</v>
      </c>
      <c r="G68" s="3" t="s">
        <v>13</v>
      </c>
      <c r="H68" s="2">
        <v>1235519.0289042799</v>
      </c>
      <c r="I68" s="2">
        <v>1115294.7319229899</v>
      </c>
      <c r="J68" s="2">
        <v>120224.29698128899</v>
      </c>
      <c r="K68" s="7">
        <f t="shared" si="2"/>
        <v>0.90269328584286479</v>
      </c>
      <c r="L68" s="7">
        <f t="shared" si="3"/>
        <v>9.7306714157134364E-2</v>
      </c>
    </row>
    <row r="69" spans="1:12" x14ac:dyDescent="0.25">
      <c r="A69" s="2">
        <v>2017</v>
      </c>
      <c r="B69" s="2">
        <v>23003</v>
      </c>
      <c r="C69" s="3" t="s">
        <v>27</v>
      </c>
      <c r="D69" s="2">
        <v>31</v>
      </c>
      <c r="E69" s="3" t="s">
        <v>18</v>
      </c>
      <c r="F69" s="2">
        <v>3</v>
      </c>
      <c r="G69" s="3" t="s">
        <v>14</v>
      </c>
      <c r="H69" s="2">
        <v>13867643.8495408</v>
      </c>
      <c r="I69" s="2">
        <v>12518220.9273182</v>
      </c>
      <c r="J69" s="2">
        <v>1349422.9222226001</v>
      </c>
      <c r="K69" s="7">
        <f t="shared" si="2"/>
        <v>0.90269270419233594</v>
      </c>
      <c r="L69" s="7">
        <f t="shared" si="3"/>
        <v>9.730729580766409E-2</v>
      </c>
    </row>
    <row r="70" spans="1:12" x14ac:dyDescent="0.25">
      <c r="A70" s="2">
        <v>2017</v>
      </c>
      <c r="B70" s="2">
        <v>23003</v>
      </c>
      <c r="C70" s="3" t="s">
        <v>27</v>
      </c>
      <c r="D70" s="2">
        <v>31</v>
      </c>
      <c r="E70" s="3" t="s">
        <v>18</v>
      </c>
      <c r="F70" s="2">
        <v>4</v>
      </c>
      <c r="G70" s="3" t="s">
        <v>15</v>
      </c>
      <c r="H70" s="2">
        <v>0</v>
      </c>
      <c r="I70" s="2">
        <v>0</v>
      </c>
      <c r="J70" s="2">
        <v>0</v>
      </c>
      <c r="K70" s="7" t="e">
        <f t="shared" si="2"/>
        <v>#DIV/0!</v>
      </c>
      <c r="L70" s="7" t="e">
        <f t="shared" si="3"/>
        <v>#DIV/0!</v>
      </c>
    </row>
    <row r="71" spans="1:12" x14ac:dyDescent="0.25">
      <c r="A71" s="2">
        <v>2017</v>
      </c>
      <c r="B71" s="2">
        <v>23003</v>
      </c>
      <c r="C71" s="3" t="s">
        <v>27</v>
      </c>
      <c r="D71" s="2">
        <v>31</v>
      </c>
      <c r="E71" s="3" t="s">
        <v>18</v>
      </c>
      <c r="F71" s="2">
        <v>5</v>
      </c>
      <c r="G71" s="3" t="s">
        <v>16</v>
      </c>
      <c r="H71" s="2">
        <v>1517573.23098221</v>
      </c>
      <c r="I71" s="2">
        <v>1369906.59636447</v>
      </c>
      <c r="J71" s="2">
        <v>147666.634617737</v>
      </c>
      <c r="K71" s="7">
        <f t="shared" si="2"/>
        <v>0.90269554601845037</v>
      </c>
      <c r="L71" s="7">
        <f t="shared" si="3"/>
        <v>9.730445398154762E-2</v>
      </c>
    </row>
    <row r="72" spans="1:12" x14ac:dyDescent="0.25">
      <c r="A72" s="2">
        <v>2017</v>
      </c>
      <c r="B72" s="2">
        <v>23003</v>
      </c>
      <c r="C72" s="3" t="s">
        <v>27</v>
      </c>
      <c r="D72" s="2">
        <v>32</v>
      </c>
      <c r="E72" s="3" t="s">
        <v>19</v>
      </c>
      <c r="F72" s="2">
        <v>1</v>
      </c>
      <c r="G72" s="3" t="s">
        <v>12</v>
      </c>
      <c r="H72" s="2">
        <v>188133.97356148201</v>
      </c>
      <c r="I72" s="2">
        <v>169826.55906211201</v>
      </c>
      <c r="J72" s="2">
        <v>18307.414499369701</v>
      </c>
      <c r="K72" s="7">
        <f t="shared" si="2"/>
        <v>0.9026894815816604</v>
      </c>
      <c r="L72" s="7">
        <f t="shared" si="3"/>
        <v>9.731051841833796E-2</v>
      </c>
    </row>
    <row r="73" spans="1:12" x14ac:dyDescent="0.25">
      <c r="A73" s="2">
        <v>2017</v>
      </c>
      <c r="B73" s="2">
        <v>23003</v>
      </c>
      <c r="C73" s="3" t="s">
        <v>27</v>
      </c>
      <c r="D73" s="2">
        <v>32</v>
      </c>
      <c r="E73" s="3" t="s">
        <v>19</v>
      </c>
      <c r="F73" s="2">
        <v>2</v>
      </c>
      <c r="G73" s="3" t="s">
        <v>13</v>
      </c>
      <c r="H73" s="2">
        <v>167290.92627895501</v>
      </c>
      <c r="I73" s="2">
        <v>151012.73883864499</v>
      </c>
      <c r="J73" s="2">
        <v>16278.187440309601</v>
      </c>
      <c r="K73" s="7">
        <f t="shared" si="2"/>
        <v>0.90269533559060822</v>
      </c>
      <c r="L73" s="7">
        <f t="shared" si="3"/>
        <v>9.7304664409389285E-2</v>
      </c>
    </row>
    <row r="74" spans="1:12" x14ac:dyDescent="0.25">
      <c r="A74" s="2">
        <v>2017</v>
      </c>
      <c r="B74" s="2">
        <v>23003</v>
      </c>
      <c r="C74" s="3" t="s">
        <v>27</v>
      </c>
      <c r="D74" s="2">
        <v>32</v>
      </c>
      <c r="E74" s="3" t="s">
        <v>19</v>
      </c>
      <c r="F74" s="2">
        <v>3</v>
      </c>
      <c r="G74" s="3" t="s">
        <v>14</v>
      </c>
      <c r="H74" s="2">
        <v>1892329.7366706301</v>
      </c>
      <c r="I74" s="2">
        <v>1708187.6371915301</v>
      </c>
      <c r="J74" s="2">
        <v>184142.09947910401</v>
      </c>
      <c r="K74" s="7">
        <f t="shared" si="2"/>
        <v>0.90269026802745278</v>
      </c>
      <c r="L74" s="7">
        <f t="shared" si="3"/>
        <v>9.7309731972549413E-2</v>
      </c>
    </row>
    <row r="75" spans="1:12" x14ac:dyDescent="0.25">
      <c r="A75" s="2">
        <v>2017</v>
      </c>
      <c r="B75" s="2">
        <v>23003</v>
      </c>
      <c r="C75" s="3" t="s">
        <v>27</v>
      </c>
      <c r="D75" s="2">
        <v>32</v>
      </c>
      <c r="E75" s="3" t="s">
        <v>19</v>
      </c>
      <c r="F75" s="2">
        <v>4</v>
      </c>
      <c r="G75" s="3" t="s">
        <v>15</v>
      </c>
      <c r="H75" s="2">
        <v>0</v>
      </c>
      <c r="I75" s="2">
        <v>0</v>
      </c>
      <c r="J75" s="2">
        <v>0</v>
      </c>
      <c r="K75" s="7" t="e">
        <f t="shared" si="2"/>
        <v>#DIV/0!</v>
      </c>
      <c r="L75" s="7" t="e">
        <f t="shared" si="3"/>
        <v>#DIV/0!</v>
      </c>
    </row>
    <row r="76" spans="1:12" x14ac:dyDescent="0.25">
      <c r="A76" s="2">
        <v>2017</v>
      </c>
      <c r="B76" s="2">
        <v>23003</v>
      </c>
      <c r="C76" s="3" t="s">
        <v>27</v>
      </c>
      <c r="D76" s="2">
        <v>32</v>
      </c>
      <c r="E76" s="3" t="s">
        <v>19</v>
      </c>
      <c r="F76" s="2">
        <v>5</v>
      </c>
      <c r="G76" s="3" t="s">
        <v>16</v>
      </c>
      <c r="H76" s="2">
        <v>208389.14434854401</v>
      </c>
      <c r="I76" s="2">
        <v>188110.663493167</v>
      </c>
      <c r="J76" s="2">
        <v>20278.4808553773</v>
      </c>
      <c r="K76" s="7">
        <f t="shared" si="2"/>
        <v>0.90268936072092132</v>
      </c>
      <c r="L76" s="7">
        <f t="shared" si="3"/>
        <v>9.731063927908E-2</v>
      </c>
    </row>
    <row r="77" spans="1:12" x14ac:dyDescent="0.25">
      <c r="A77" s="2">
        <v>2017</v>
      </c>
      <c r="B77" s="2">
        <v>23003</v>
      </c>
      <c r="C77" s="3" t="s">
        <v>27</v>
      </c>
      <c r="D77" s="2">
        <v>42</v>
      </c>
      <c r="E77" s="3" t="s">
        <v>20</v>
      </c>
      <c r="F77" s="2">
        <v>1</v>
      </c>
      <c r="G77" s="3" t="s">
        <v>12</v>
      </c>
      <c r="H77" s="2">
        <v>13.765334783687299</v>
      </c>
      <c r="I77" s="2">
        <v>12.425804150691</v>
      </c>
      <c r="J77" s="2">
        <v>1.3395306329963901</v>
      </c>
      <c r="K77" s="7">
        <f t="shared" si="2"/>
        <v>0.90268811808458749</v>
      </c>
      <c r="L77" s="7">
        <f t="shared" si="3"/>
        <v>9.7311881915419132E-2</v>
      </c>
    </row>
    <row r="78" spans="1:12" x14ac:dyDescent="0.25">
      <c r="A78" s="2">
        <v>2017</v>
      </c>
      <c r="B78" s="2">
        <v>23003</v>
      </c>
      <c r="C78" s="3" t="s">
        <v>27</v>
      </c>
      <c r="D78" s="2">
        <v>42</v>
      </c>
      <c r="E78" s="3" t="s">
        <v>20</v>
      </c>
      <c r="F78" s="2">
        <v>2</v>
      </c>
      <c r="G78" s="3" t="s">
        <v>13</v>
      </c>
      <c r="H78" s="2">
        <v>219.71736416287001</v>
      </c>
      <c r="I78" s="2">
        <v>198.33725614606399</v>
      </c>
      <c r="J78" s="2">
        <v>21.380108016806101</v>
      </c>
      <c r="K78" s="7">
        <f t="shared" si="2"/>
        <v>0.90269267930522967</v>
      </c>
      <c r="L78" s="7">
        <f t="shared" si="3"/>
        <v>9.730732069477066E-2</v>
      </c>
    </row>
    <row r="79" spans="1:12" x14ac:dyDescent="0.25">
      <c r="A79" s="2">
        <v>2017</v>
      </c>
      <c r="B79" s="2">
        <v>23003</v>
      </c>
      <c r="C79" s="3" t="s">
        <v>27</v>
      </c>
      <c r="D79" s="2">
        <v>42</v>
      </c>
      <c r="E79" s="3" t="s">
        <v>20</v>
      </c>
      <c r="F79" s="2">
        <v>3</v>
      </c>
      <c r="G79" s="3" t="s">
        <v>14</v>
      </c>
      <c r="H79" s="2">
        <v>1461.5351902954501</v>
      </c>
      <c r="I79" s="2">
        <v>1319.30820867031</v>
      </c>
      <c r="J79" s="2">
        <v>142.226981625143</v>
      </c>
      <c r="K79" s="7">
        <f t="shared" si="2"/>
        <v>0.90268658423723014</v>
      </c>
      <c r="L79" s="7">
        <f t="shared" si="3"/>
        <v>9.7313415762771846E-2</v>
      </c>
    </row>
    <row r="80" spans="1:12" x14ac:dyDescent="0.25">
      <c r="A80" s="2">
        <v>2017</v>
      </c>
      <c r="B80" s="2">
        <v>23003</v>
      </c>
      <c r="C80" s="3" t="s">
        <v>27</v>
      </c>
      <c r="D80" s="2">
        <v>42</v>
      </c>
      <c r="E80" s="3" t="s">
        <v>20</v>
      </c>
      <c r="F80" s="2">
        <v>4</v>
      </c>
      <c r="G80" s="3" t="s">
        <v>15</v>
      </c>
      <c r="H80" s="2">
        <v>0</v>
      </c>
      <c r="I80" s="2">
        <v>0</v>
      </c>
      <c r="J80" s="2">
        <v>0</v>
      </c>
      <c r="K80" s="7" t="e">
        <f t="shared" si="2"/>
        <v>#DIV/0!</v>
      </c>
      <c r="L80" s="7" t="e">
        <f t="shared" si="3"/>
        <v>#DIV/0!</v>
      </c>
    </row>
    <row r="81" spans="1:12" x14ac:dyDescent="0.25">
      <c r="A81" s="2">
        <v>2017</v>
      </c>
      <c r="B81" s="2">
        <v>23003</v>
      </c>
      <c r="C81" s="3" t="s">
        <v>27</v>
      </c>
      <c r="D81" s="2">
        <v>42</v>
      </c>
      <c r="E81" s="3" t="s">
        <v>20</v>
      </c>
      <c r="F81" s="2">
        <v>5</v>
      </c>
      <c r="G81" s="3" t="s">
        <v>16</v>
      </c>
      <c r="H81" s="2">
        <v>135.96056716772401</v>
      </c>
      <c r="I81" s="2">
        <v>122.730451316559</v>
      </c>
      <c r="J81" s="2">
        <v>13.230115851164401</v>
      </c>
      <c r="K81" s="7">
        <f t="shared" si="2"/>
        <v>0.90269152205842118</v>
      </c>
      <c r="L81" s="7">
        <f t="shared" si="3"/>
        <v>9.7308477941574281E-2</v>
      </c>
    </row>
    <row r="82" spans="1:12" x14ac:dyDescent="0.25">
      <c r="A82" s="2">
        <v>2017</v>
      </c>
      <c r="B82" s="2">
        <v>23003</v>
      </c>
      <c r="C82" s="3" t="s">
        <v>27</v>
      </c>
      <c r="D82" s="2">
        <v>43</v>
      </c>
      <c r="E82" s="3" t="s">
        <v>21</v>
      </c>
      <c r="F82" s="2">
        <v>1</v>
      </c>
      <c r="G82" s="3" t="s">
        <v>12</v>
      </c>
      <c r="H82" s="2">
        <v>214.68625470025</v>
      </c>
      <c r="I82" s="2">
        <v>193.79498372428</v>
      </c>
      <c r="J82" s="2">
        <v>20.891270975969899</v>
      </c>
      <c r="K82" s="7">
        <f t="shared" si="2"/>
        <v>0.90268929417424093</v>
      </c>
      <c r="L82" s="7">
        <f t="shared" si="3"/>
        <v>9.7310705825758542E-2</v>
      </c>
    </row>
    <row r="83" spans="1:12" x14ac:dyDescent="0.25">
      <c r="A83" s="2">
        <v>2017</v>
      </c>
      <c r="B83" s="2">
        <v>23003</v>
      </c>
      <c r="C83" s="3" t="s">
        <v>27</v>
      </c>
      <c r="D83" s="2">
        <v>43</v>
      </c>
      <c r="E83" s="3" t="s">
        <v>21</v>
      </c>
      <c r="F83" s="2">
        <v>2</v>
      </c>
      <c r="G83" s="3" t="s">
        <v>13</v>
      </c>
      <c r="H83" s="2">
        <v>732.57002279594406</v>
      </c>
      <c r="I83" s="2">
        <v>661.28455982464402</v>
      </c>
      <c r="J83" s="2">
        <v>71.285462971300703</v>
      </c>
      <c r="K83" s="7">
        <f t="shared" si="2"/>
        <v>0.90269126397060273</v>
      </c>
      <c r="L83" s="7">
        <f t="shared" si="3"/>
        <v>9.7308736029398143E-2</v>
      </c>
    </row>
    <row r="84" spans="1:12" x14ac:dyDescent="0.25">
      <c r="A84" s="2">
        <v>2017</v>
      </c>
      <c r="B84" s="2">
        <v>23003</v>
      </c>
      <c r="C84" s="3" t="s">
        <v>27</v>
      </c>
      <c r="D84" s="2">
        <v>43</v>
      </c>
      <c r="E84" s="3" t="s">
        <v>21</v>
      </c>
      <c r="F84" s="2">
        <v>3</v>
      </c>
      <c r="G84" s="3" t="s">
        <v>14</v>
      </c>
      <c r="H84" s="2">
        <v>4808.3236699201498</v>
      </c>
      <c r="I84" s="2">
        <v>4340.4377454673804</v>
      </c>
      <c r="J84" s="2">
        <v>467.88592445276799</v>
      </c>
      <c r="K84" s="7">
        <f t="shared" si="2"/>
        <v>0.90269250645921273</v>
      </c>
      <c r="L84" s="7">
        <f t="shared" si="3"/>
        <v>9.7307493540786952E-2</v>
      </c>
    </row>
    <row r="85" spans="1:12" x14ac:dyDescent="0.25">
      <c r="A85" s="2">
        <v>2017</v>
      </c>
      <c r="B85" s="2">
        <v>23003</v>
      </c>
      <c r="C85" s="3" t="s">
        <v>27</v>
      </c>
      <c r="D85" s="2">
        <v>43</v>
      </c>
      <c r="E85" s="3" t="s">
        <v>21</v>
      </c>
      <c r="F85" s="2">
        <v>4</v>
      </c>
      <c r="G85" s="3" t="s">
        <v>15</v>
      </c>
      <c r="H85" s="2">
        <v>0</v>
      </c>
      <c r="I85" s="2">
        <v>0</v>
      </c>
      <c r="J85" s="2">
        <v>0</v>
      </c>
      <c r="K85" s="7" t="e">
        <f t="shared" si="2"/>
        <v>#DIV/0!</v>
      </c>
      <c r="L85" s="7" t="e">
        <f t="shared" si="3"/>
        <v>#DIV/0!</v>
      </c>
    </row>
    <row r="86" spans="1:12" x14ac:dyDescent="0.25">
      <c r="A86" s="2">
        <v>2017</v>
      </c>
      <c r="B86" s="2">
        <v>23003</v>
      </c>
      <c r="C86" s="3" t="s">
        <v>27</v>
      </c>
      <c r="D86" s="2">
        <v>43</v>
      </c>
      <c r="E86" s="3" t="s">
        <v>21</v>
      </c>
      <c r="F86" s="2">
        <v>5</v>
      </c>
      <c r="G86" s="3" t="s">
        <v>16</v>
      </c>
      <c r="H86" s="2">
        <v>454.82157324218298</v>
      </c>
      <c r="I86" s="2">
        <v>410.56375756473</v>
      </c>
      <c r="J86" s="2">
        <v>44.257815677452797</v>
      </c>
      <c r="K86" s="7">
        <f t="shared" si="2"/>
        <v>0.90269191638830504</v>
      </c>
      <c r="L86" s="7">
        <f t="shared" si="3"/>
        <v>9.7308083611694546E-2</v>
      </c>
    </row>
    <row r="87" spans="1:12" x14ac:dyDescent="0.25">
      <c r="A87" s="2">
        <v>2017</v>
      </c>
      <c r="B87" s="2">
        <v>23003</v>
      </c>
      <c r="C87" s="3" t="s">
        <v>27</v>
      </c>
      <c r="D87" s="2">
        <v>51</v>
      </c>
      <c r="E87" s="3" t="s">
        <v>22</v>
      </c>
      <c r="F87" s="2">
        <v>1</v>
      </c>
      <c r="G87" s="3" t="s">
        <v>12</v>
      </c>
      <c r="H87" s="2">
        <v>149.070972111055</v>
      </c>
      <c r="I87" s="2">
        <v>134.56563045834099</v>
      </c>
      <c r="J87" s="2">
        <v>14.505341652714201</v>
      </c>
      <c r="K87" s="7">
        <f t="shared" si="2"/>
        <v>0.90269506230959706</v>
      </c>
      <c r="L87" s="7">
        <f t="shared" si="3"/>
        <v>9.7304937690404283E-2</v>
      </c>
    </row>
    <row r="88" spans="1:12" x14ac:dyDescent="0.25">
      <c r="A88" s="2">
        <v>2017</v>
      </c>
      <c r="B88" s="2">
        <v>23003</v>
      </c>
      <c r="C88" s="3" t="s">
        <v>27</v>
      </c>
      <c r="D88" s="2">
        <v>51</v>
      </c>
      <c r="E88" s="3" t="s">
        <v>22</v>
      </c>
      <c r="F88" s="2">
        <v>2</v>
      </c>
      <c r="G88" s="3" t="s">
        <v>13</v>
      </c>
      <c r="H88" s="2">
        <v>429.56565677131903</v>
      </c>
      <c r="I88" s="2">
        <v>387.76572941637801</v>
      </c>
      <c r="J88" s="2">
        <v>41.799927354940898</v>
      </c>
      <c r="K88" s="7">
        <f t="shared" si="2"/>
        <v>0.90269257633602362</v>
      </c>
      <c r="L88" s="7">
        <f t="shared" si="3"/>
        <v>9.7307423663976128E-2</v>
      </c>
    </row>
    <row r="89" spans="1:12" x14ac:dyDescent="0.25">
      <c r="A89" s="2">
        <v>2017</v>
      </c>
      <c r="B89" s="2">
        <v>23003</v>
      </c>
      <c r="C89" s="3" t="s">
        <v>27</v>
      </c>
      <c r="D89" s="2">
        <v>51</v>
      </c>
      <c r="E89" s="3" t="s">
        <v>22</v>
      </c>
      <c r="F89" s="2">
        <v>3</v>
      </c>
      <c r="G89" s="3" t="s">
        <v>14</v>
      </c>
      <c r="H89" s="2">
        <v>4780.8950563871404</v>
      </c>
      <c r="I89" s="2">
        <v>4315.6771770055502</v>
      </c>
      <c r="J89" s="2">
        <v>465.21787938158701</v>
      </c>
      <c r="K89" s="7">
        <f t="shared" si="2"/>
        <v>0.90269230470556505</v>
      </c>
      <c r="L89" s="7">
        <f t="shared" si="3"/>
        <v>9.7307695294434268E-2</v>
      </c>
    </row>
    <row r="90" spans="1:12" x14ac:dyDescent="0.25">
      <c r="A90" s="2">
        <v>2017</v>
      </c>
      <c r="B90" s="2">
        <v>23003</v>
      </c>
      <c r="C90" s="3" t="s">
        <v>27</v>
      </c>
      <c r="D90" s="2">
        <v>51</v>
      </c>
      <c r="E90" s="3" t="s">
        <v>22</v>
      </c>
      <c r="F90" s="2">
        <v>4</v>
      </c>
      <c r="G90" s="3" t="s">
        <v>15</v>
      </c>
      <c r="H90" s="2">
        <v>0</v>
      </c>
      <c r="I90" s="2">
        <v>0</v>
      </c>
      <c r="J90" s="2">
        <v>0</v>
      </c>
      <c r="K90" s="7" t="e">
        <f t="shared" si="2"/>
        <v>#DIV/0!</v>
      </c>
      <c r="L90" s="7" t="e">
        <f t="shared" si="3"/>
        <v>#DIV/0!</v>
      </c>
    </row>
    <row r="91" spans="1:12" x14ac:dyDescent="0.25">
      <c r="A91" s="2">
        <v>2017</v>
      </c>
      <c r="B91" s="2">
        <v>23003</v>
      </c>
      <c r="C91" s="3" t="s">
        <v>27</v>
      </c>
      <c r="D91" s="2">
        <v>51</v>
      </c>
      <c r="E91" s="3" t="s">
        <v>22</v>
      </c>
      <c r="F91" s="2">
        <v>5</v>
      </c>
      <c r="G91" s="3" t="s">
        <v>16</v>
      </c>
      <c r="H91" s="2">
        <v>547.40326517570304</v>
      </c>
      <c r="I91" s="2">
        <v>494.136548355049</v>
      </c>
      <c r="J91" s="2">
        <v>53.2667168206534</v>
      </c>
      <c r="K91" s="7">
        <f t="shared" si="2"/>
        <v>0.90269200019558393</v>
      </c>
      <c r="L91" s="7">
        <f t="shared" si="3"/>
        <v>9.7307999804414916E-2</v>
      </c>
    </row>
    <row r="92" spans="1:12" x14ac:dyDescent="0.25">
      <c r="A92" s="2">
        <v>2017</v>
      </c>
      <c r="B92" s="2">
        <v>23003</v>
      </c>
      <c r="C92" s="3" t="s">
        <v>27</v>
      </c>
      <c r="D92" s="2">
        <v>52</v>
      </c>
      <c r="E92" s="3" t="s">
        <v>23</v>
      </c>
      <c r="F92" s="2">
        <v>1</v>
      </c>
      <c r="G92" s="3" t="s">
        <v>12</v>
      </c>
      <c r="H92" s="2">
        <v>38772.605643556999</v>
      </c>
      <c r="I92" s="2">
        <v>34999.715540999503</v>
      </c>
      <c r="J92" s="2">
        <v>3772.8901025574501</v>
      </c>
      <c r="K92" s="7">
        <f t="shared" si="2"/>
        <v>0.90269186091741416</v>
      </c>
      <c r="L92" s="7">
        <f t="shared" si="3"/>
        <v>9.7308139082584622E-2</v>
      </c>
    </row>
    <row r="93" spans="1:12" x14ac:dyDescent="0.25">
      <c r="A93" s="2">
        <v>2017</v>
      </c>
      <c r="B93" s="2">
        <v>23003</v>
      </c>
      <c r="C93" s="3" t="s">
        <v>27</v>
      </c>
      <c r="D93" s="2">
        <v>52</v>
      </c>
      <c r="E93" s="3" t="s">
        <v>23</v>
      </c>
      <c r="F93" s="2">
        <v>2</v>
      </c>
      <c r="G93" s="3" t="s">
        <v>13</v>
      </c>
      <c r="H93" s="2">
        <v>75212.682667017405</v>
      </c>
      <c r="I93" s="2">
        <v>67893.851305310396</v>
      </c>
      <c r="J93" s="2">
        <v>7318.8313617069398</v>
      </c>
      <c r="K93" s="7">
        <f t="shared" si="2"/>
        <v>0.90269152618702575</v>
      </c>
      <c r="L93" s="7">
        <f t="shared" si="3"/>
        <v>9.7308473812973376E-2</v>
      </c>
    </row>
    <row r="94" spans="1:12" x14ac:dyDescent="0.25">
      <c r="A94" s="2">
        <v>2017</v>
      </c>
      <c r="B94" s="2">
        <v>23003</v>
      </c>
      <c r="C94" s="3" t="s">
        <v>27</v>
      </c>
      <c r="D94" s="2">
        <v>52</v>
      </c>
      <c r="E94" s="3" t="s">
        <v>23</v>
      </c>
      <c r="F94" s="2">
        <v>3</v>
      </c>
      <c r="G94" s="3" t="s">
        <v>14</v>
      </c>
      <c r="H94" s="2">
        <v>904486.36471496802</v>
      </c>
      <c r="I94" s="2">
        <v>816475.08774166997</v>
      </c>
      <c r="J94" s="2">
        <v>88011.276973297601</v>
      </c>
      <c r="K94" s="7">
        <f t="shared" si="2"/>
        <v>0.90269474432482666</v>
      </c>
      <c r="L94" s="7">
        <f t="shared" si="3"/>
        <v>9.7305255675172855E-2</v>
      </c>
    </row>
    <row r="95" spans="1:12" x14ac:dyDescent="0.25">
      <c r="A95" s="2">
        <v>2017</v>
      </c>
      <c r="B95" s="2">
        <v>23003</v>
      </c>
      <c r="C95" s="3" t="s">
        <v>27</v>
      </c>
      <c r="D95" s="2">
        <v>52</v>
      </c>
      <c r="E95" s="3" t="s">
        <v>23</v>
      </c>
      <c r="F95" s="2">
        <v>4</v>
      </c>
      <c r="G95" s="3" t="s">
        <v>15</v>
      </c>
      <c r="H95" s="2">
        <v>0</v>
      </c>
      <c r="I95" s="2">
        <v>0</v>
      </c>
      <c r="J95" s="2">
        <v>0</v>
      </c>
      <c r="K95" s="7" t="e">
        <f t="shared" si="2"/>
        <v>#DIV/0!</v>
      </c>
      <c r="L95" s="7" t="e">
        <f t="shared" si="3"/>
        <v>#DIV/0!</v>
      </c>
    </row>
    <row r="96" spans="1:12" x14ac:dyDescent="0.25">
      <c r="A96" s="2">
        <v>2017</v>
      </c>
      <c r="B96" s="2">
        <v>23003</v>
      </c>
      <c r="C96" s="3" t="s">
        <v>27</v>
      </c>
      <c r="D96" s="2">
        <v>52</v>
      </c>
      <c r="E96" s="3" t="s">
        <v>23</v>
      </c>
      <c r="F96" s="2">
        <v>5</v>
      </c>
      <c r="G96" s="3" t="s">
        <v>16</v>
      </c>
      <c r="H96" s="2">
        <v>101637.688966236</v>
      </c>
      <c r="I96" s="2">
        <v>91747.7472013511</v>
      </c>
      <c r="J96" s="2">
        <v>9889.9417648851995</v>
      </c>
      <c r="K96" s="7">
        <f t="shared" si="2"/>
        <v>0.90269414952783567</v>
      </c>
      <c r="L96" s="7">
        <f t="shared" si="3"/>
        <v>9.7305850472167207E-2</v>
      </c>
    </row>
    <row r="97" spans="1:12" x14ac:dyDescent="0.25">
      <c r="A97" s="2">
        <v>2017</v>
      </c>
      <c r="B97" s="2">
        <v>23003</v>
      </c>
      <c r="C97" s="3" t="s">
        <v>27</v>
      </c>
      <c r="D97" s="2">
        <v>53</v>
      </c>
      <c r="E97" s="3" t="s">
        <v>24</v>
      </c>
      <c r="F97" s="2">
        <v>1</v>
      </c>
      <c r="G97" s="3" t="s">
        <v>12</v>
      </c>
      <c r="H97" s="2">
        <v>61.250573727818001</v>
      </c>
      <c r="I97" s="2">
        <v>55.290422271934503</v>
      </c>
      <c r="J97" s="2">
        <v>5.9601514558834596</v>
      </c>
      <c r="K97" s="7">
        <f t="shared" si="2"/>
        <v>0.90269231628149482</v>
      </c>
      <c r="L97" s="7">
        <f t="shared" si="3"/>
        <v>9.7307683718504567E-2</v>
      </c>
    </row>
    <row r="98" spans="1:12" x14ac:dyDescent="0.25">
      <c r="A98" s="2">
        <v>2017</v>
      </c>
      <c r="B98" s="2">
        <v>23003</v>
      </c>
      <c r="C98" s="3" t="s">
        <v>27</v>
      </c>
      <c r="D98" s="2">
        <v>53</v>
      </c>
      <c r="E98" s="3" t="s">
        <v>24</v>
      </c>
      <c r="F98" s="2">
        <v>2</v>
      </c>
      <c r="G98" s="3" t="s">
        <v>13</v>
      </c>
      <c r="H98" s="2">
        <v>108.85077331231</v>
      </c>
      <c r="I98" s="2">
        <v>98.2590396404957</v>
      </c>
      <c r="J98" s="2">
        <v>10.5917336718142</v>
      </c>
      <c r="K98" s="7">
        <f t="shared" si="2"/>
        <v>0.90269491571341487</v>
      </c>
      <c r="L98" s="7">
        <f t="shared" si="3"/>
        <v>9.7305084286584256E-2</v>
      </c>
    </row>
    <row r="99" spans="1:12" x14ac:dyDescent="0.25">
      <c r="A99" s="2">
        <v>2017</v>
      </c>
      <c r="B99" s="2">
        <v>23003</v>
      </c>
      <c r="C99" s="3" t="s">
        <v>27</v>
      </c>
      <c r="D99" s="2">
        <v>53</v>
      </c>
      <c r="E99" s="3" t="s">
        <v>24</v>
      </c>
      <c r="F99" s="2">
        <v>3</v>
      </c>
      <c r="G99" s="3" t="s">
        <v>14</v>
      </c>
      <c r="H99" s="2">
        <v>1319.03628942207</v>
      </c>
      <c r="I99" s="2">
        <v>1190.6779869685399</v>
      </c>
      <c r="J99" s="2">
        <v>128.358302453536</v>
      </c>
      <c r="K99" s="7">
        <f t="shared" si="2"/>
        <v>0.90268781573115797</v>
      </c>
      <c r="L99" s="7">
        <f t="shared" si="3"/>
        <v>9.7312184268846483E-2</v>
      </c>
    </row>
    <row r="100" spans="1:12" x14ac:dyDescent="0.25">
      <c r="A100" s="2">
        <v>2017</v>
      </c>
      <c r="B100" s="2">
        <v>23003</v>
      </c>
      <c r="C100" s="3" t="s">
        <v>27</v>
      </c>
      <c r="D100" s="2">
        <v>53</v>
      </c>
      <c r="E100" s="3" t="s">
        <v>24</v>
      </c>
      <c r="F100" s="2">
        <v>4</v>
      </c>
      <c r="G100" s="3" t="s">
        <v>15</v>
      </c>
      <c r="H100" s="2">
        <v>0</v>
      </c>
      <c r="I100" s="2">
        <v>0</v>
      </c>
      <c r="J100" s="2">
        <v>0</v>
      </c>
      <c r="K100" s="7" t="e">
        <f t="shared" si="2"/>
        <v>#DIV/0!</v>
      </c>
      <c r="L100" s="7" t="e">
        <f t="shared" si="3"/>
        <v>#DIV/0!</v>
      </c>
    </row>
    <row r="101" spans="1:12" x14ac:dyDescent="0.25">
      <c r="A101" s="2">
        <v>2017</v>
      </c>
      <c r="B101" s="2">
        <v>23003</v>
      </c>
      <c r="C101" s="3" t="s">
        <v>27</v>
      </c>
      <c r="D101" s="2">
        <v>53</v>
      </c>
      <c r="E101" s="3" t="s">
        <v>24</v>
      </c>
      <c r="F101" s="2">
        <v>5</v>
      </c>
      <c r="G101" s="3" t="s">
        <v>16</v>
      </c>
      <c r="H101" s="2">
        <v>143.34318261220201</v>
      </c>
      <c r="I101" s="2">
        <v>129.39482675993301</v>
      </c>
      <c r="J101" s="2">
        <v>13.9483558522693</v>
      </c>
      <c r="K101" s="7">
        <f t="shared" si="2"/>
        <v>0.90269257596990415</v>
      </c>
      <c r="L101" s="7">
        <f t="shared" si="3"/>
        <v>9.7307424030097914E-2</v>
      </c>
    </row>
    <row r="102" spans="1:12" x14ac:dyDescent="0.25">
      <c r="A102" s="2">
        <v>2017</v>
      </c>
      <c r="B102" s="2">
        <v>23003</v>
      </c>
      <c r="C102" s="3" t="s">
        <v>27</v>
      </c>
      <c r="D102" s="2">
        <v>54</v>
      </c>
      <c r="E102" s="3" t="s">
        <v>25</v>
      </c>
      <c r="F102" s="2">
        <v>1</v>
      </c>
      <c r="G102" s="3" t="s">
        <v>12</v>
      </c>
      <c r="H102" s="2">
        <v>1106.01751224196</v>
      </c>
      <c r="I102" s="2">
        <v>998.392774248931</v>
      </c>
      <c r="J102" s="2">
        <v>107.62473799302801</v>
      </c>
      <c r="K102" s="7">
        <f t="shared" si="2"/>
        <v>0.90269165107985716</v>
      </c>
      <c r="L102" s="7">
        <f t="shared" si="3"/>
        <v>9.7308348920141938E-2</v>
      </c>
    </row>
    <row r="103" spans="1:12" x14ac:dyDescent="0.25">
      <c r="A103" s="2">
        <v>2017</v>
      </c>
      <c r="B103" s="2">
        <v>23003</v>
      </c>
      <c r="C103" s="3" t="s">
        <v>27</v>
      </c>
      <c r="D103" s="2">
        <v>54</v>
      </c>
      <c r="E103" s="3" t="s">
        <v>25</v>
      </c>
      <c r="F103" s="2">
        <v>2</v>
      </c>
      <c r="G103" s="3" t="s">
        <v>13</v>
      </c>
      <c r="H103" s="2">
        <v>2564.0018272922098</v>
      </c>
      <c r="I103" s="2">
        <v>2314.5097287570002</v>
      </c>
      <c r="J103" s="2">
        <v>249.492098535206</v>
      </c>
      <c r="K103" s="7">
        <f t="shared" si="2"/>
        <v>0.90269425868596465</v>
      </c>
      <c r="L103" s="7">
        <f t="shared" si="3"/>
        <v>9.7305741314033897E-2</v>
      </c>
    </row>
    <row r="104" spans="1:12" x14ac:dyDescent="0.25">
      <c r="A104" s="2">
        <v>2017</v>
      </c>
      <c r="B104" s="2">
        <v>23003</v>
      </c>
      <c r="C104" s="3" t="s">
        <v>27</v>
      </c>
      <c r="D104" s="2">
        <v>54</v>
      </c>
      <c r="E104" s="3" t="s">
        <v>25</v>
      </c>
      <c r="F104" s="2">
        <v>3</v>
      </c>
      <c r="G104" s="3" t="s">
        <v>14</v>
      </c>
      <c r="H104" s="2">
        <v>27786.231372433202</v>
      </c>
      <c r="I104" s="2">
        <v>25082.366755905201</v>
      </c>
      <c r="J104" s="2">
        <v>2703.8646165280402</v>
      </c>
      <c r="K104" s="7">
        <f t="shared" si="2"/>
        <v>0.90269048795114715</v>
      </c>
      <c r="L104" s="7">
        <f t="shared" si="3"/>
        <v>9.7309512048854241E-2</v>
      </c>
    </row>
    <row r="105" spans="1:12" x14ac:dyDescent="0.25">
      <c r="A105" s="2">
        <v>2017</v>
      </c>
      <c r="B105" s="2">
        <v>23003</v>
      </c>
      <c r="C105" s="3" t="s">
        <v>27</v>
      </c>
      <c r="D105" s="2">
        <v>54</v>
      </c>
      <c r="E105" s="3" t="s">
        <v>25</v>
      </c>
      <c r="F105" s="2">
        <v>4</v>
      </c>
      <c r="G105" s="3" t="s">
        <v>15</v>
      </c>
      <c r="H105" s="2">
        <v>0</v>
      </c>
      <c r="I105" s="2">
        <v>0</v>
      </c>
      <c r="J105" s="2">
        <v>0</v>
      </c>
      <c r="K105" s="7" t="e">
        <f t="shared" si="2"/>
        <v>#DIV/0!</v>
      </c>
      <c r="L105" s="7" t="e">
        <f t="shared" si="3"/>
        <v>#DIV/0!</v>
      </c>
    </row>
    <row r="106" spans="1:12" x14ac:dyDescent="0.25">
      <c r="A106" s="2">
        <v>2017</v>
      </c>
      <c r="B106" s="2">
        <v>23003</v>
      </c>
      <c r="C106" s="3" t="s">
        <v>27</v>
      </c>
      <c r="D106" s="2">
        <v>54</v>
      </c>
      <c r="E106" s="3" t="s">
        <v>25</v>
      </c>
      <c r="F106" s="2">
        <v>5</v>
      </c>
      <c r="G106" s="3" t="s">
        <v>16</v>
      </c>
      <c r="H106" s="2">
        <v>3027.8844581969101</v>
      </c>
      <c r="I106" s="2">
        <v>2733.2524925476901</v>
      </c>
      <c r="J106" s="2">
        <v>294.63196564921901</v>
      </c>
      <c r="K106" s="7">
        <f t="shared" si="2"/>
        <v>0.90269378844638215</v>
      </c>
      <c r="L106" s="7">
        <f t="shared" si="3"/>
        <v>9.7306211553617489E-2</v>
      </c>
    </row>
    <row r="107" spans="1:12" x14ac:dyDescent="0.25">
      <c r="A107" s="2">
        <v>2017</v>
      </c>
      <c r="B107" s="2">
        <v>23003</v>
      </c>
      <c r="C107" s="3" t="s">
        <v>27</v>
      </c>
      <c r="D107" s="2">
        <v>61</v>
      </c>
      <c r="E107" s="3" t="s">
        <v>26</v>
      </c>
      <c r="F107" s="2">
        <v>1</v>
      </c>
      <c r="G107" s="3" t="s">
        <v>12</v>
      </c>
      <c r="H107" s="2">
        <v>43.5337305061799</v>
      </c>
      <c r="I107" s="2">
        <v>39.297541133808203</v>
      </c>
      <c r="J107" s="2">
        <v>4.2361893723716602</v>
      </c>
      <c r="K107" s="7">
        <f t="shared" si="2"/>
        <v>0.90269179040904057</v>
      </c>
      <c r="L107" s="7">
        <f t="shared" si="3"/>
        <v>9.7308209590958553E-2</v>
      </c>
    </row>
    <row r="108" spans="1:12" x14ac:dyDescent="0.25">
      <c r="A108" s="2">
        <v>2017</v>
      </c>
      <c r="B108" s="2">
        <v>23003</v>
      </c>
      <c r="C108" s="3" t="s">
        <v>27</v>
      </c>
      <c r="D108" s="2">
        <v>61</v>
      </c>
      <c r="E108" s="3" t="s">
        <v>26</v>
      </c>
      <c r="F108" s="2">
        <v>2</v>
      </c>
      <c r="G108" s="3" t="s">
        <v>13</v>
      </c>
      <c r="H108" s="2">
        <v>236.99688462568699</v>
      </c>
      <c r="I108" s="2">
        <v>213.934713354747</v>
      </c>
      <c r="J108" s="2">
        <v>23.062171270939398</v>
      </c>
      <c r="K108" s="7">
        <f t="shared" si="2"/>
        <v>0.90268998131614941</v>
      </c>
      <c r="L108" s="7">
        <f t="shared" si="3"/>
        <v>9.7310018683848115E-2</v>
      </c>
    </row>
    <row r="109" spans="1:12" x14ac:dyDescent="0.25">
      <c r="A109" s="2">
        <v>2017</v>
      </c>
      <c r="B109" s="2">
        <v>23003</v>
      </c>
      <c r="C109" s="3" t="s">
        <v>27</v>
      </c>
      <c r="D109" s="2">
        <v>61</v>
      </c>
      <c r="E109" s="3" t="s">
        <v>26</v>
      </c>
      <c r="F109" s="2">
        <v>3</v>
      </c>
      <c r="G109" s="3" t="s">
        <v>14</v>
      </c>
      <c r="H109" s="2">
        <v>544.26651813605702</v>
      </c>
      <c r="I109" s="2">
        <v>491.304917758302</v>
      </c>
      <c r="J109" s="2">
        <v>52.961600377754998</v>
      </c>
      <c r="K109" s="7">
        <f t="shared" si="2"/>
        <v>0.90269179048688875</v>
      </c>
      <c r="L109" s="7">
        <f t="shared" si="3"/>
        <v>9.7308209513111241E-2</v>
      </c>
    </row>
    <row r="110" spans="1:12" x14ac:dyDescent="0.25">
      <c r="A110" s="2">
        <v>2017</v>
      </c>
      <c r="B110" s="2">
        <v>23003</v>
      </c>
      <c r="C110" s="3" t="s">
        <v>27</v>
      </c>
      <c r="D110" s="2">
        <v>61</v>
      </c>
      <c r="E110" s="3" t="s">
        <v>26</v>
      </c>
      <c r="F110" s="2">
        <v>4</v>
      </c>
      <c r="G110" s="3" t="s">
        <v>15</v>
      </c>
      <c r="H110" s="2">
        <v>0</v>
      </c>
      <c r="I110" s="2">
        <v>0</v>
      </c>
      <c r="J110" s="2">
        <v>0</v>
      </c>
      <c r="K110" s="7" t="e">
        <f t="shared" si="2"/>
        <v>#DIV/0!</v>
      </c>
      <c r="L110" s="7" t="e">
        <f t="shared" si="3"/>
        <v>#DIV/0!</v>
      </c>
    </row>
    <row r="111" spans="1:12" x14ac:dyDescent="0.25">
      <c r="A111" s="2">
        <v>2017</v>
      </c>
      <c r="B111" s="2">
        <v>23003</v>
      </c>
      <c r="C111" s="3" t="s">
        <v>27</v>
      </c>
      <c r="D111" s="2">
        <v>61</v>
      </c>
      <c r="E111" s="3" t="s">
        <v>26</v>
      </c>
      <c r="F111" s="2">
        <v>5</v>
      </c>
      <c r="G111" s="3" t="s">
        <v>16</v>
      </c>
      <c r="H111" s="2">
        <v>25.630318732466101</v>
      </c>
      <c r="I111" s="2">
        <v>23.136268691029802</v>
      </c>
      <c r="J111" s="2">
        <v>2.4940500414362399</v>
      </c>
      <c r="K111" s="7">
        <f t="shared" si="2"/>
        <v>0.90269141529336239</v>
      </c>
      <c r="L111" s="7">
        <f t="shared" si="3"/>
        <v>9.7308584706635337E-2</v>
      </c>
    </row>
    <row r="112" spans="1:12" x14ac:dyDescent="0.25">
      <c r="A112" s="2">
        <v>2017</v>
      </c>
      <c r="B112" s="2">
        <v>23005</v>
      </c>
      <c r="C112" s="3" t="s">
        <v>28</v>
      </c>
      <c r="D112" s="2">
        <v>11</v>
      </c>
      <c r="E112" s="3" t="s">
        <v>11</v>
      </c>
      <c r="F112" s="2">
        <v>1</v>
      </c>
      <c r="G112" s="3" t="s">
        <v>12</v>
      </c>
      <c r="H112" s="2">
        <v>29291.937426527002</v>
      </c>
      <c r="I112" s="2">
        <v>26441.646637901998</v>
      </c>
      <c r="J112" s="2">
        <v>2850.29078862507</v>
      </c>
      <c r="K112" s="7">
        <f t="shared" si="2"/>
        <v>0.90269367481156237</v>
      </c>
      <c r="L112" s="7">
        <f t="shared" si="3"/>
        <v>9.7306325188439902E-2</v>
      </c>
    </row>
    <row r="113" spans="1:12" x14ac:dyDescent="0.25">
      <c r="A113" s="2">
        <v>2017</v>
      </c>
      <c r="B113" s="2">
        <v>23005</v>
      </c>
      <c r="C113" s="3" t="s">
        <v>28</v>
      </c>
      <c r="D113" s="2">
        <v>11</v>
      </c>
      <c r="E113" s="3" t="s">
        <v>11</v>
      </c>
      <c r="F113" s="2">
        <v>2</v>
      </c>
      <c r="G113" s="3" t="s">
        <v>13</v>
      </c>
      <c r="H113" s="2">
        <v>76879.738468001306</v>
      </c>
      <c r="I113" s="2">
        <v>69398.681535772805</v>
      </c>
      <c r="J113" s="2">
        <v>7481.0569322285201</v>
      </c>
      <c r="K113" s="7">
        <f t="shared" si="2"/>
        <v>0.90269143624438519</v>
      </c>
      <c r="L113" s="7">
        <f t="shared" si="3"/>
        <v>9.7308563755615099E-2</v>
      </c>
    </row>
    <row r="114" spans="1:12" x14ac:dyDescent="0.25">
      <c r="A114" s="2">
        <v>2017</v>
      </c>
      <c r="B114" s="2">
        <v>23005</v>
      </c>
      <c r="C114" s="3" t="s">
        <v>28</v>
      </c>
      <c r="D114" s="2">
        <v>11</v>
      </c>
      <c r="E114" s="3" t="s">
        <v>11</v>
      </c>
      <c r="F114" s="2">
        <v>3</v>
      </c>
      <c r="G114" s="3" t="s">
        <v>14</v>
      </c>
      <c r="H114" s="2">
        <v>359405.92861890601</v>
      </c>
      <c r="I114" s="2">
        <v>324433.10366670898</v>
      </c>
      <c r="J114" s="2">
        <v>34972.824952196803</v>
      </c>
      <c r="K114" s="7">
        <f t="shared" si="2"/>
        <v>0.90269268766214406</v>
      </c>
      <c r="L114" s="7">
        <f t="shared" si="3"/>
        <v>9.7307312337855265E-2</v>
      </c>
    </row>
    <row r="115" spans="1:12" x14ac:dyDescent="0.25">
      <c r="A115" s="2">
        <v>2017</v>
      </c>
      <c r="B115" s="2">
        <v>23005</v>
      </c>
      <c r="C115" s="3" t="s">
        <v>28</v>
      </c>
      <c r="D115" s="2">
        <v>11</v>
      </c>
      <c r="E115" s="3" t="s">
        <v>11</v>
      </c>
      <c r="F115" s="2">
        <v>4</v>
      </c>
      <c r="G115" s="3" t="s">
        <v>15</v>
      </c>
      <c r="H115" s="2">
        <v>105104.220381386</v>
      </c>
      <c r="I115" s="2">
        <v>94876.634213717698</v>
      </c>
      <c r="J115" s="2">
        <v>10227.5861676685</v>
      </c>
      <c r="K115" s="7">
        <f t="shared" si="2"/>
        <v>0.90269100393346713</v>
      </c>
      <c r="L115" s="7">
        <f t="shared" si="3"/>
        <v>9.7308996066534828E-2</v>
      </c>
    </row>
    <row r="116" spans="1:12" x14ac:dyDescent="0.25">
      <c r="A116" s="2">
        <v>2017</v>
      </c>
      <c r="B116" s="2">
        <v>23005</v>
      </c>
      <c r="C116" s="3" t="s">
        <v>28</v>
      </c>
      <c r="D116" s="2">
        <v>11</v>
      </c>
      <c r="E116" s="3" t="s">
        <v>11</v>
      </c>
      <c r="F116" s="2">
        <v>5</v>
      </c>
      <c r="G116" s="3" t="s">
        <v>16</v>
      </c>
      <c r="H116" s="2">
        <v>468524.07187248103</v>
      </c>
      <c r="I116" s="2">
        <v>422933.51227683597</v>
      </c>
      <c r="J116" s="2">
        <v>45590.559595645696</v>
      </c>
      <c r="K116" s="7">
        <f t="shared" si="2"/>
        <v>0.90269323961639791</v>
      </c>
      <c r="L116" s="7">
        <f t="shared" si="3"/>
        <v>9.7306760383603419E-2</v>
      </c>
    </row>
    <row r="117" spans="1:12" x14ac:dyDescent="0.25">
      <c r="A117" s="2">
        <v>2017</v>
      </c>
      <c r="B117" s="2">
        <v>23005</v>
      </c>
      <c r="C117" s="3" t="s">
        <v>28</v>
      </c>
      <c r="D117" s="2">
        <v>21</v>
      </c>
      <c r="E117" s="3" t="s">
        <v>17</v>
      </c>
      <c r="F117" s="2">
        <v>1</v>
      </c>
      <c r="G117" s="3" t="s">
        <v>12</v>
      </c>
      <c r="H117" s="2">
        <v>2812267.89105119</v>
      </c>
      <c r="I117" s="2">
        <v>2538610.2875407501</v>
      </c>
      <c r="J117" s="2">
        <v>273657.603510438</v>
      </c>
      <c r="K117" s="7">
        <f t="shared" si="2"/>
        <v>0.90269148811134414</v>
      </c>
      <c r="L117" s="7">
        <f t="shared" si="3"/>
        <v>9.7308511888655191E-2</v>
      </c>
    </row>
    <row r="118" spans="1:12" x14ac:dyDescent="0.25">
      <c r="A118" s="2">
        <v>2017</v>
      </c>
      <c r="B118" s="2">
        <v>23005</v>
      </c>
      <c r="C118" s="3" t="s">
        <v>28</v>
      </c>
      <c r="D118" s="2">
        <v>21</v>
      </c>
      <c r="E118" s="3" t="s">
        <v>17</v>
      </c>
      <c r="F118" s="2">
        <v>2</v>
      </c>
      <c r="G118" s="3" t="s">
        <v>13</v>
      </c>
      <c r="H118" s="2">
        <v>5164220.8952088803</v>
      </c>
      <c r="I118" s="2">
        <v>4661701.4639724595</v>
      </c>
      <c r="J118" s="2">
        <v>502519.43123642402</v>
      </c>
      <c r="K118" s="7">
        <f t="shared" si="2"/>
        <v>0.90269211146590678</v>
      </c>
      <c r="L118" s="7">
        <f t="shared" si="3"/>
        <v>9.7307888534093834E-2</v>
      </c>
    </row>
    <row r="119" spans="1:12" x14ac:dyDescent="0.25">
      <c r="A119" s="2">
        <v>2017</v>
      </c>
      <c r="B119" s="2">
        <v>23005</v>
      </c>
      <c r="C119" s="3" t="s">
        <v>28</v>
      </c>
      <c r="D119" s="2">
        <v>21</v>
      </c>
      <c r="E119" s="3" t="s">
        <v>17</v>
      </c>
      <c r="F119" s="2">
        <v>3</v>
      </c>
      <c r="G119" s="3" t="s">
        <v>14</v>
      </c>
      <c r="H119" s="2">
        <v>9436809.4254027698</v>
      </c>
      <c r="I119" s="2">
        <v>8518542.7094130106</v>
      </c>
      <c r="J119" s="2">
        <v>918266.71598975197</v>
      </c>
      <c r="K119" s="7">
        <f t="shared" si="2"/>
        <v>0.90269309524065466</v>
      </c>
      <c r="L119" s="7">
        <f t="shared" si="3"/>
        <v>9.7306904759344517E-2</v>
      </c>
    </row>
    <row r="120" spans="1:12" x14ac:dyDescent="0.25">
      <c r="A120" s="2">
        <v>2017</v>
      </c>
      <c r="B120" s="2">
        <v>23005</v>
      </c>
      <c r="C120" s="3" t="s">
        <v>28</v>
      </c>
      <c r="D120" s="2">
        <v>21</v>
      </c>
      <c r="E120" s="3" t="s">
        <v>17</v>
      </c>
      <c r="F120" s="2">
        <v>4</v>
      </c>
      <c r="G120" s="3" t="s">
        <v>15</v>
      </c>
      <c r="H120" s="2">
        <v>9885940.32043132</v>
      </c>
      <c r="I120" s="2">
        <v>8924010.1798739899</v>
      </c>
      <c r="J120" s="2">
        <v>961930.14055733196</v>
      </c>
      <c r="K120" s="7">
        <f t="shared" si="2"/>
        <v>0.90269715278684171</v>
      </c>
      <c r="L120" s="7">
        <f t="shared" si="3"/>
        <v>9.7302847213158503E-2</v>
      </c>
    </row>
    <row r="121" spans="1:12" x14ac:dyDescent="0.25">
      <c r="A121" s="2">
        <v>2017</v>
      </c>
      <c r="B121" s="2">
        <v>23005</v>
      </c>
      <c r="C121" s="3" t="s">
        <v>28</v>
      </c>
      <c r="D121" s="2">
        <v>21</v>
      </c>
      <c r="E121" s="3" t="s">
        <v>17</v>
      </c>
      <c r="F121" s="2">
        <v>5</v>
      </c>
      <c r="G121" s="3" t="s">
        <v>16</v>
      </c>
      <c r="H121" s="2">
        <v>18997182.561832201</v>
      </c>
      <c r="I121" s="2">
        <v>17148617.321907301</v>
      </c>
      <c r="J121" s="2">
        <v>1848565.23992489</v>
      </c>
      <c r="K121" s="7">
        <f t="shared" si="2"/>
        <v>0.90269266329845632</v>
      </c>
      <c r="L121" s="7">
        <f t="shared" si="3"/>
        <v>9.7307336701543151E-2</v>
      </c>
    </row>
    <row r="122" spans="1:12" x14ac:dyDescent="0.25">
      <c r="A122" s="2">
        <v>2017</v>
      </c>
      <c r="B122" s="2">
        <v>23005</v>
      </c>
      <c r="C122" s="3" t="s">
        <v>28</v>
      </c>
      <c r="D122" s="2">
        <v>31</v>
      </c>
      <c r="E122" s="3" t="s">
        <v>18</v>
      </c>
      <c r="F122" s="2">
        <v>1</v>
      </c>
      <c r="G122" s="3" t="s">
        <v>12</v>
      </c>
      <c r="H122" s="2">
        <v>4161431.7965679499</v>
      </c>
      <c r="I122" s="2">
        <v>3756486.8315569898</v>
      </c>
      <c r="J122" s="2">
        <v>404944.96501095803</v>
      </c>
      <c r="K122" s="7">
        <f t="shared" si="2"/>
        <v>0.90269095234363095</v>
      </c>
      <c r="L122" s="7">
        <f t="shared" si="3"/>
        <v>9.7309047656368552E-2</v>
      </c>
    </row>
    <row r="123" spans="1:12" x14ac:dyDescent="0.25">
      <c r="A123" s="2">
        <v>2017</v>
      </c>
      <c r="B123" s="2">
        <v>23005</v>
      </c>
      <c r="C123" s="3" t="s">
        <v>28</v>
      </c>
      <c r="D123" s="2">
        <v>31</v>
      </c>
      <c r="E123" s="3" t="s">
        <v>18</v>
      </c>
      <c r="F123" s="2">
        <v>2</v>
      </c>
      <c r="G123" s="3" t="s">
        <v>13</v>
      </c>
      <c r="H123" s="2">
        <v>8829786.8805162907</v>
      </c>
      <c r="I123" s="2">
        <v>7970546.0524218399</v>
      </c>
      <c r="J123" s="2">
        <v>859240.82809444598</v>
      </c>
      <c r="K123" s="7">
        <f t="shared" si="2"/>
        <v>0.90268838424736597</v>
      </c>
      <c r="L123" s="7">
        <f t="shared" si="3"/>
        <v>9.7311615752633529E-2</v>
      </c>
    </row>
    <row r="124" spans="1:12" x14ac:dyDescent="0.25">
      <c r="A124" s="2">
        <v>2017</v>
      </c>
      <c r="B124" s="2">
        <v>23005</v>
      </c>
      <c r="C124" s="3" t="s">
        <v>28</v>
      </c>
      <c r="D124" s="2">
        <v>31</v>
      </c>
      <c r="E124" s="3" t="s">
        <v>18</v>
      </c>
      <c r="F124" s="2">
        <v>3</v>
      </c>
      <c r="G124" s="3" t="s">
        <v>14</v>
      </c>
      <c r="H124" s="2">
        <v>21450238.515073601</v>
      </c>
      <c r="I124" s="2">
        <v>19362975.127527099</v>
      </c>
      <c r="J124" s="2">
        <v>2087263.38754652</v>
      </c>
      <c r="K124" s="7">
        <f t="shared" si="2"/>
        <v>0.90269276558021805</v>
      </c>
      <c r="L124" s="7">
        <f t="shared" si="3"/>
        <v>9.730723441978277E-2</v>
      </c>
    </row>
    <row r="125" spans="1:12" x14ac:dyDescent="0.25">
      <c r="A125" s="2">
        <v>2017</v>
      </c>
      <c r="B125" s="2">
        <v>23005</v>
      </c>
      <c r="C125" s="3" t="s">
        <v>28</v>
      </c>
      <c r="D125" s="2">
        <v>31</v>
      </c>
      <c r="E125" s="3" t="s">
        <v>18</v>
      </c>
      <c r="F125" s="2">
        <v>4</v>
      </c>
      <c r="G125" s="3" t="s">
        <v>15</v>
      </c>
      <c r="H125" s="2">
        <v>14669416.2980181</v>
      </c>
      <c r="I125" s="2">
        <v>13242003.8510176</v>
      </c>
      <c r="J125" s="2">
        <v>1427412.44700045</v>
      </c>
      <c r="K125" s="7">
        <f t="shared" si="2"/>
        <v>0.9026946663724208</v>
      </c>
      <c r="L125" s="7">
        <f t="shared" si="3"/>
        <v>9.730533362757586E-2</v>
      </c>
    </row>
    <row r="126" spans="1:12" x14ac:dyDescent="0.25">
      <c r="A126" s="2">
        <v>2017</v>
      </c>
      <c r="B126" s="2">
        <v>23005</v>
      </c>
      <c r="C126" s="3" t="s">
        <v>28</v>
      </c>
      <c r="D126" s="2">
        <v>31</v>
      </c>
      <c r="E126" s="3" t="s">
        <v>18</v>
      </c>
      <c r="F126" s="2">
        <v>5</v>
      </c>
      <c r="G126" s="3" t="s">
        <v>16</v>
      </c>
      <c r="H126" s="2">
        <v>32777530.5472688</v>
      </c>
      <c r="I126" s="2">
        <v>29588028.850751899</v>
      </c>
      <c r="J126" s="2">
        <v>3189501.6965168701</v>
      </c>
      <c r="K126" s="7">
        <f t="shared" si="2"/>
        <v>0.90269243462629711</v>
      </c>
      <c r="L126" s="7">
        <f t="shared" si="3"/>
        <v>9.7307565373701901E-2</v>
      </c>
    </row>
    <row r="127" spans="1:12" x14ac:dyDescent="0.25">
      <c r="A127" s="2">
        <v>2017</v>
      </c>
      <c r="B127" s="2">
        <v>23005</v>
      </c>
      <c r="C127" s="3" t="s">
        <v>28</v>
      </c>
      <c r="D127" s="2">
        <v>32</v>
      </c>
      <c r="E127" s="3" t="s">
        <v>19</v>
      </c>
      <c r="F127" s="2">
        <v>1</v>
      </c>
      <c r="G127" s="3" t="s">
        <v>12</v>
      </c>
      <c r="H127" s="2">
        <v>633240.82445823995</v>
      </c>
      <c r="I127" s="2">
        <v>571621.65734755702</v>
      </c>
      <c r="J127" s="2">
        <v>61619.1671106832</v>
      </c>
      <c r="K127" s="7">
        <f t="shared" si="2"/>
        <v>0.90269236484650162</v>
      </c>
      <c r="L127" s="7">
        <f t="shared" si="3"/>
        <v>9.7307635153498814E-2</v>
      </c>
    </row>
    <row r="128" spans="1:12" x14ac:dyDescent="0.25">
      <c r="A128" s="2">
        <v>2017</v>
      </c>
      <c r="B128" s="2">
        <v>23005</v>
      </c>
      <c r="C128" s="3" t="s">
        <v>28</v>
      </c>
      <c r="D128" s="2">
        <v>32</v>
      </c>
      <c r="E128" s="3" t="s">
        <v>19</v>
      </c>
      <c r="F128" s="2">
        <v>2</v>
      </c>
      <c r="G128" s="3" t="s">
        <v>13</v>
      </c>
      <c r="H128" s="2">
        <v>1226966.5645369701</v>
      </c>
      <c r="I128" s="2">
        <v>1107567.68504285</v>
      </c>
      <c r="J128" s="2">
        <v>119398.879494124</v>
      </c>
      <c r="K128" s="7">
        <f t="shared" si="2"/>
        <v>0.90268774802418628</v>
      </c>
      <c r="L128" s="7">
        <f t="shared" si="3"/>
        <v>9.7312251975816874E-2</v>
      </c>
    </row>
    <row r="129" spans="1:12" x14ac:dyDescent="0.25">
      <c r="A129" s="2">
        <v>2017</v>
      </c>
      <c r="B129" s="2">
        <v>23005</v>
      </c>
      <c r="C129" s="3" t="s">
        <v>28</v>
      </c>
      <c r="D129" s="2">
        <v>32</v>
      </c>
      <c r="E129" s="3" t="s">
        <v>19</v>
      </c>
      <c r="F129" s="2">
        <v>3</v>
      </c>
      <c r="G129" s="3" t="s">
        <v>14</v>
      </c>
      <c r="H129" s="2">
        <v>3012390.4966163002</v>
      </c>
      <c r="I129" s="2">
        <v>2719264.4317908799</v>
      </c>
      <c r="J129" s="2">
        <v>293126.06482542399</v>
      </c>
      <c r="K129" s="7">
        <f t="shared" si="2"/>
        <v>0.90269320489668348</v>
      </c>
      <c r="L129" s="7">
        <f t="shared" si="3"/>
        <v>9.7306795103317772E-2</v>
      </c>
    </row>
    <row r="130" spans="1:12" x14ac:dyDescent="0.25">
      <c r="A130" s="2">
        <v>2017</v>
      </c>
      <c r="B130" s="2">
        <v>23005</v>
      </c>
      <c r="C130" s="3" t="s">
        <v>28</v>
      </c>
      <c r="D130" s="2">
        <v>32</v>
      </c>
      <c r="E130" s="3" t="s">
        <v>19</v>
      </c>
      <c r="F130" s="2">
        <v>4</v>
      </c>
      <c r="G130" s="3" t="s">
        <v>15</v>
      </c>
      <c r="H130" s="2">
        <v>2022615.65095244</v>
      </c>
      <c r="I130" s="2">
        <v>1825794.2626628301</v>
      </c>
      <c r="J130" s="2">
        <v>196821.38828960599</v>
      </c>
      <c r="K130" s="7">
        <f t="shared" si="2"/>
        <v>0.9026896740382051</v>
      </c>
      <c r="L130" s="7">
        <f t="shared" si="3"/>
        <v>9.7310325961792968E-2</v>
      </c>
    </row>
    <row r="131" spans="1:12" x14ac:dyDescent="0.25">
      <c r="A131" s="2">
        <v>2017</v>
      </c>
      <c r="B131" s="2">
        <v>23005</v>
      </c>
      <c r="C131" s="3" t="s">
        <v>28</v>
      </c>
      <c r="D131" s="2">
        <v>32</v>
      </c>
      <c r="E131" s="3" t="s">
        <v>19</v>
      </c>
      <c r="F131" s="2">
        <v>5</v>
      </c>
      <c r="G131" s="3" t="s">
        <v>16</v>
      </c>
      <c r="H131" s="2">
        <v>4621864.7648235103</v>
      </c>
      <c r="I131" s="2">
        <v>4172119.33748397</v>
      </c>
      <c r="J131" s="2">
        <v>449745.42733953602</v>
      </c>
      <c r="K131" s="7">
        <f t="shared" ref="K131:K194" si="4">I131/H131</f>
        <v>0.90269178129950878</v>
      </c>
      <c r="L131" s="7">
        <f t="shared" ref="L131:L194" si="5">J131/H131</f>
        <v>9.7308218700490237E-2</v>
      </c>
    </row>
    <row r="132" spans="1:12" x14ac:dyDescent="0.25">
      <c r="A132" s="2">
        <v>2017</v>
      </c>
      <c r="B132" s="2">
        <v>23005</v>
      </c>
      <c r="C132" s="3" t="s">
        <v>28</v>
      </c>
      <c r="D132" s="2">
        <v>42</v>
      </c>
      <c r="E132" s="3" t="s">
        <v>20</v>
      </c>
      <c r="F132" s="2">
        <v>1</v>
      </c>
      <c r="G132" s="3" t="s">
        <v>12</v>
      </c>
      <c r="H132" s="2">
        <v>81.685228185231693</v>
      </c>
      <c r="I132" s="2">
        <v>73.736681292654296</v>
      </c>
      <c r="J132" s="2">
        <v>7.9485468925773999</v>
      </c>
      <c r="K132" s="7">
        <f t="shared" si="4"/>
        <v>0.90269297069779797</v>
      </c>
      <c r="L132" s="7">
        <f t="shared" si="5"/>
        <v>9.7307029302202031E-2</v>
      </c>
    </row>
    <row r="133" spans="1:12" x14ac:dyDescent="0.25">
      <c r="A133" s="2">
        <v>2017</v>
      </c>
      <c r="B133" s="2">
        <v>23005</v>
      </c>
      <c r="C133" s="3" t="s">
        <v>28</v>
      </c>
      <c r="D133" s="2">
        <v>42</v>
      </c>
      <c r="E133" s="3" t="s">
        <v>20</v>
      </c>
      <c r="F133" s="2">
        <v>2</v>
      </c>
      <c r="G133" s="3" t="s">
        <v>13</v>
      </c>
      <c r="H133" s="2">
        <v>2582.3634790945998</v>
      </c>
      <c r="I133" s="2">
        <v>2331.0815714370501</v>
      </c>
      <c r="J133" s="2">
        <v>251.28190765754701</v>
      </c>
      <c r="K133" s="7">
        <f t="shared" si="4"/>
        <v>0.90269305243363673</v>
      </c>
      <c r="L133" s="7">
        <f t="shared" si="5"/>
        <v>9.730694756636224E-2</v>
      </c>
    </row>
    <row r="134" spans="1:12" x14ac:dyDescent="0.25">
      <c r="A134" s="2">
        <v>2017</v>
      </c>
      <c r="B134" s="2">
        <v>23005</v>
      </c>
      <c r="C134" s="3" t="s">
        <v>28</v>
      </c>
      <c r="D134" s="2">
        <v>42</v>
      </c>
      <c r="E134" s="3" t="s">
        <v>20</v>
      </c>
      <c r="F134" s="2">
        <v>3</v>
      </c>
      <c r="G134" s="3" t="s">
        <v>14</v>
      </c>
      <c r="H134" s="2">
        <v>3308.3361275038501</v>
      </c>
      <c r="I134" s="2">
        <v>2986.40642361557</v>
      </c>
      <c r="J134" s="2">
        <v>321.929703888284</v>
      </c>
      <c r="K134" s="7">
        <f t="shared" si="4"/>
        <v>0.90269135556936986</v>
      </c>
      <c r="L134" s="7">
        <f t="shared" si="5"/>
        <v>9.730864443063135E-2</v>
      </c>
    </row>
    <row r="135" spans="1:12" x14ac:dyDescent="0.25">
      <c r="A135" s="2">
        <v>2017</v>
      </c>
      <c r="B135" s="2">
        <v>23005</v>
      </c>
      <c r="C135" s="3" t="s">
        <v>28</v>
      </c>
      <c r="D135" s="2">
        <v>42</v>
      </c>
      <c r="E135" s="3" t="s">
        <v>20</v>
      </c>
      <c r="F135" s="2">
        <v>4</v>
      </c>
      <c r="G135" s="3" t="s">
        <v>15</v>
      </c>
      <c r="H135" s="2">
        <v>3670.8121715366601</v>
      </c>
      <c r="I135" s="2">
        <v>3313.6152704330302</v>
      </c>
      <c r="J135" s="2">
        <v>357.19690110362598</v>
      </c>
      <c r="K135" s="7">
        <f t="shared" si="4"/>
        <v>0.90269267823798738</v>
      </c>
      <c r="L135" s="7">
        <f t="shared" si="5"/>
        <v>9.7307321762011512E-2</v>
      </c>
    </row>
    <row r="136" spans="1:12" x14ac:dyDescent="0.25">
      <c r="A136" s="2">
        <v>2017</v>
      </c>
      <c r="B136" s="2">
        <v>23005</v>
      </c>
      <c r="C136" s="3" t="s">
        <v>28</v>
      </c>
      <c r="D136" s="2">
        <v>42</v>
      </c>
      <c r="E136" s="3" t="s">
        <v>20</v>
      </c>
      <c r="F136" s="2">
        <v>5</v>
      </c>
      <c r="G136" s="3" t="s">
        <v>16</v>
      </c>
      <c r="H136" s="2">
        <v>5125.8697556840998</v>
      </c>
      <c r="I136" s="2">
        <v>4627.0836459790498</v>
      </c>
      <c r="J136" s="2">
        <v>498.78610970505002</v>
      </c>
      <c r="K136" s="7">
        <f t="shared" si="4"/>
        <v>0.90269239495366738</v>
      </c>
      <c r="L136" s="7">
        <f t="shared" si="5"/>
        <v>9.7307605046332651E-2</v>
      </c>
    </row>
    <row r="137" spans="1:12" x14ac:dyDescent="0.25">
      <c r="A137" s="2">
        <v>2017</v>
      </c>
      <c r="B137" s="2">
        <v>23005</v>
      </c>
      <c r="C137" s="3" t="s">
        <v>28</v>
      </c>
      <c r="D137" s="2">
        <v>43</v>
      </c>
      <c r="E137" s="3" t="s">
        <v>21</v>
      </c>
      <c r="F137" s="2">
        <v>1</v>
      </c>
      <c r="G137" s="3" t="s">
        <v>12</v>
      </c>
      <c r="H137" s="2">
        <v>389.38341269609799</v>
      </c>
      <c r="I137" s="2">
        <v>351.49315704391802</v>
      </c>
      <c r="J137" s="2">
        <v>37.890255652180301</v>
      </c>
      <c r="K137" s="7">
        <f t="shared" si="4"/>
        <v>0.90269165450621758</v>
      </c>
      <c r="L137" s="7">
        <f t="shared" si="5"/>
        <v>9.7308345493783283E-2</v>
      </c>
    </row>
    <row r="138" spans="1:12" x14ac:dyDescent="0.25">
      <c r="A138" s="2">
        <v>2017</v>
      </c>
      <c r="B138" s="2">
        <v>23005</v>
      </c>
      <c r="C138" s="3" t="s">
        <v>28</v>
      </c>
      <c r="D138" s="2">
        <v>43</v>
      </c>
      <c r="E138" s="3" t="s">
        <v>21</v>
      </c>
      <c r="F138" s="2">
        <v>2</v>
      </c>
      <c r="G138" s="3" t="s">
        <v>13</v>
      </c>
      <c r="H138" s="2">
        <v>2621.4737130898502</v>
      </c>
      <c r="I138" s="2">
        <v>2366.3878579679999</v>
      </c>
      <c r="J138" s="2">
        <v>255.085855121853</v>
      </c>
      <c r="K138" s="7">
        <f t="shared" si="4"/>
        <v>0.90269372000637438</v>
      </c>
      <c r="L138" s="7">
        <f t="shared" si="5"/>
        <v>9.7306279993626621E-2</v>
      </c>
    </row>
    <row r="139" spans="1:12" x14ac:dyDescent="0.25">
      <c r="A139" s="2">
        <v>2017</v>
      </c>
      <c r="B139" s="2">
        <v>23005</v>
      </c>
      <c r="C139" s="3" t="s">
        <v>28</v>
      </c>
      <c r="D139" s="2">
        <v>43</v>
      </c>
      <c r="E139" s="3" t="s">
        <v>21</v>
      </c>
      <c r="F139" s="2">
        <v>3</v>
      </c>
      <c r="G139" s="3" t="s">
        <v>14</v>
      </c>
      <c r="H139" s="2">
        <v>3248.4351394006999</v>
      </c>
      <c r="I139" s="2">
        <v>2932.3332947142999</v>
      </c>
      <c r="J139" s="2">
        <v>316.10184468640102</v>
      </c>
      <c r="K139" s="7">
        <f t="shared" si="4"/>
        <v>0.90269104010963341</v>
      </c>
      <c r="L139" s="7">
        <f t="shared" si="5"/>
        <v>9.7308959890366878E-2</v>
      </c>
    </row>
    <row r="140" spans="1:12" x14ac:dyDescent="0.25">
      <c r="A140" s="2">
        <v>2017</v>
      </c>
      <c r="B140" s="2">
        <v>23005</v>
      </c>
      <c r="C140" s="3" t="s">
        <v>28</v>
      </c>
      <c r="D140" s="2">
        <v>43</v>
      </c>
      <c r="E140" s="3" t="s">
        <v>21</v>
      </c>
      <c r="F140" s="2">
        <v>4</v>
      </c>
      <c r="G140" s="3" t="s">
        <v>15</v>
      </c>
      <c r="H140" s="2">
        <v>4004.6872227987301</v>
      </c>
      <c r="I140" s="2">
        <v>3615.0024972778801</v>
      </c>
      <c r="J140" s="2">
        <v>389.68472552085501</v>
      </c>
      <c r="K140" s="7">
        <f t="shared" si="4"/>
        <v>0.90269284370015956</v>
      </c>
      <c r="L140" s="7">
        <f t="shared" si="5"/>
        <v>9.7307156299841699E-2</v>
      </c>
    </row>
    <row r="141" spans="1:12" x14ac:dyDescent="0.25">
      <c r="A141" s="2">
        <v>2017</v>
      </c>
      <c r="B141" s="2">
        <v>23005</v>
      </c>
      <c r="C141" s="3" t="s">
        <v>28</v>
      </c>
      <c r="D141" s="2">
        <v>43</v>
      </c>
      <c r="E141" s="3" t="s">
        <v>21</v>
      </c>
      <c r="F141" s="2">
        <v>5</v>
      </c>
      <c r="G141" s="3" t="s">
        <v>16</v>
      </c>
      <c r="H141" s="2">
        <v>5187.55039860135</v>
      </c>
      <c r="I141" s="2">
        <v>4682.7605015912904</v>
      </c>
      <c r="J141" s="2">
        <v>504.78989701006401</v>
      </c>
      <c r="K141" s="7">
        <f t="shared" si="4"/>
        <v>0.90269204957581528</v>
      </c>
      <c r="L141" s="7">
        <f t="shared" si="5"/>
        <v>9.7307950424185524E-2</v>
      </c>
    </row>
    <row r="142" spans="1:12" x14ac:dyDescent="0.25">
      <c r="A142" s="2">
        <v>2017</v>
      </c>
      <c r="B142" s="2">
        <v>23005</v>
      </c>
      <c r="C142" s="3" t="s">
        <v>28</v>
      </c>
      <c r="D142" s="2">
        <v>51</v>
      </c>
      <c r="E142" s="3" t="s">
        <v>22</v>
      </c>
      <c r="F142" s="2">
        <v>1</v>
      </c>
      <c r="G142" s="3" t="s">
        <v>12</v>
      </c>
      <c r="H142" s="2">
        <v>114.781831441588</v>
      </c>
      <c r="I142" s="2">
        <v>103.612085010605</v>
      </c>
      <c r="J142" s="2">
        <v>11.1697464309837</v>
      </c>
      <c r="K142" s="7">
        <f t="shared" si="4"/>
        <v>0.90268715622761919</v>
      </c>
      <c r="L142" s="7">
        <f t="shared" si="5"/>
        <v>9.7312843772386914E-2</v>
      </c>
    </row>
    <row r="143" spans="1:12" x14ac:dyDescent="0.25">
      <c r="A143" s="2">
        <v>2017</v>
      </c>
      <c r="B143" s="2">
        <v>23005</v>
      </c>
      <c r="C143" s="3" t="s">
        <v>28</v>
      </c>
      <c r="D143" s="2">
        <v>51</v>
      </c>
      <c r="E143" s="3" t="s">
        <v>22</v>
      </c>
      <c r="F143" s="2">
        <v>2</v>
      </c>
      <c r="G143" s="3" t="s">
        <v>13</v>
      </c>
      <c r="H143" s="2">
        <v>786.92456063485497</v>
      </c>
      <c r="I143" s="2">
        <v>710.35049755054195</v>
      </c>
      <c r="J143" s="2">
        <v>76.574063084312996</v>
      </c>
      <c r="K143" s="7">
        <f t="shared" si="4"/>
        <v>0.90269198991255717</v>
      </c>
      <c r="L143" s="7">
        <f t="shared" si="5"/>
        <v>9.7308010087442845E-2</v>
      </c>
    </row>
    <row r="144" spans="1:12" x14ac:dyDescent="0.25">
      <c r="A144" s="2">
        <v>2017</v>
      </c>
      <c r="B144" s="2">
        <v>23005</v>
      </c>
      <c r="C144" s="3" t="s">
        <v>28</v>
      </c>
      <c r="D144" s="2">
        <v>51</v>
      </c>
      <c r="E144" s="3" t="s">
        <v>22</v>
      </c>
      <c r="F144" s="2">
        <v>3</v>
      </c>
      <c r="G144" s="3" t="s">
        <v>14</v>
      </c>
      <c r="H144" s="2">
        <v>2203.1873567114299</v>
      </c>
      <c r="I144" s="2">
        <v>1988.7993134624101</v>
      </c>
      <c r="J144" s="2">
        <v>214.38804324901599</v>
      </c>
      <c r="K144" s="7">
        <f t="shared" si="4"/>
        <v>0.90269186930655576</v>
      </c>
      <c r="L144" s="7">
        <f t="shared" si="5"/>
        <v>9.7308130693442532E-2</v>
      </c>
    </row>
    <row r="145" spans="1:12" x14ac:dyDescent="0.25">
      <c r="A145" s="2">
        <v>2017</v>
      </c>
      <c r="B145" s="2">
        <v>23005</v>
      </c>
      <c r="C145" s="3" t="s">
        <v>28</v>
      </c>
      <c r="D145" s="2">
        <v>51</v>
      </c>
      <c r="E145" s="3" t="s">
        <v>22</v>
      </c>
      <c r="F145" s="2">
        <v>4</v>
      </c>
      <c r="G145" s="3" t="s">
        <v>15</v>
      </c>
      <c r="H145" s="2">
        <v>1320.57978151203</v>
      </c>
      <c r="I145" s="2">
        <v>1192.0792229331801</v>
      </c>
      <c r="J145" s="2">
        <v>128.50055857885599</v>
      </c>
      <c r="K145" s="7">
        <f t="shared" si="4"/>
        <v>0.90269383162013883</v>
      </c>
      <c r="L145" s="7">
        <f t="shared" si="5"/>
        <v>9.7306168379865804E-2</v>
      </c>
    </row>
    <row r="146" spans="1:12" x14ac:dyDescent="0.25">
      <c r="A146" s="2">
        <v>2017</v>
      </c>
      <c r="B146" s="2">
        <v>23005</v>
      </c>
      <c r="C146" s="3" t="s">
        <v>28</v>
      </c>
      <c r="D146" s="2">
        <v>51</v>
      </c>
      <c r="E146" s="3" t="s">
        <v>22</v>
      </c>
      <c r="F146" s="2">
        <v>5</v>
      </c>
      <c r="G146" s="3" t="s">
        <v>16</v>
      </c>
      <c r="H146" s="2">
        <v>3422.9425237789301</v>
      </c>
      <c r="I146" s="2">
        <v>3089.8629957329899</v>
      </c>
      <c r="J146" s="2">
        <v>333.07952804594402</v>
      </c>
      <c r="K146" s="7">
        <f t="shared" si="4"/>
        <v>0.90269204763677413</v>
      </c>
      <c r="L146" s="7">
        <f t="shared" si="5"/>
        <v>9.7307952363226966E-2</v>
      </c>
    </row>
    <row r="147" spans="1:12" x14ac:dyDescent="0.25">
      <c r="A147" s="2">
        <v>2017</v>
      </c>
      <c r="B147" s="2">
        <v>23005</v>
      </c>
      <c r="C147" s="3" t="s">
        <v>28</v>
      </c>
      <c r="D147" s="2">
        <v>52</v>
      </c>
      <c r="E147" s="3" t="s">
        <v>23</v>
      </c>
      <c r="F147" s="2">
        <v>1</v>
      </c>
      <c r="G147" s="3" t="s">
        <v>12</v>
      </c>
      <c r="H147" s="2">
        <v>65257.580405943103</v>
      </c>
      <c r="I147" s="2">
        <v>58907.554971863799</v>
      </c>
      <c r="J147" s="2">
        <v>6350.0254340793199</v>
      </c>
      <c r="K147" s="7">
        <f t="shared" si="4"/>
        <v>0.90269290717525597</v>
      </c>
      <c r="L147" s="7">
        <f t="shared" si="5"/>
        <v>9.7307092824744298E-2</v>
      </c>
    </row>
    <row r="148" spans="1:12" x14ac:dyDescent="0.25">
      <c r="A148" s="2">
        <v>2017</v>
      </c>
      <c r="B148" s="2">
        <v>23005</v>
      </c>
      <c r="C148" s="3" t="s">
        <v>28</v>
      </c>
      <c r="D148" s="2">
        <v>52</v>
      </c>
      <c r="E148" s="3" t="s">
        <v>23</v>
      </c>
      <c r="F148" s="2">
        <v>2</v>
      </c>
      <c r="G148" s="3" t="s">
        <v>13</v>
      </c>
      <c r="H148" s="2">
        <v>279162.89558373898</v>
      </c>
      <c r="I148" s="2">
        <v>251998.113887794</v>
      </c>
      <c r="J148" s="2">
        <v>27164.781695944701</v>
      </c>
      <c r="K148" s="7">
        <f t="shared" si="4"/>
        <v>0.90269200482699352</v>
      </c>
      <c r="L148" s="7">
        <f t="shared" si="5"/>
        <v>9.7307995173005465E-2</v>
      </c>
    </row>
    <row r="149" spans="1:12" x14ac:dyDescent="0.25">
      <c r="A149" s="2">
        <v>2017</v>
      </c>
      <c r="B149" s="2">
        <v>23005</v>
      </c>
      <c r="C149" s="3" t="s">
        <v>28</v>
      </c>
      <c r="D149" s="2">
        <v>52</v>
      </c>
      <c r="E149" s="3" t="s">
        <v>23</v>
      </c>
      <c r="F149" s="2">
        <v>3</v>
      </c>
      <c r="G149" s="3" t="s">
        <v>14</v>
      </c>
      <c r="H149" s="2">
        <v>823923.66856390203</v>
      </c>
      <c r="I149" s="2">
        <v>743750.13121400401</v>
      </c>
      <c r="J149" s="2">
        <v>80173.537349898703</v>
      </c>
      <c r="K149" s="7">
        <f t="shared" si="4"/>
        <v>0.90269300372249239</v>
      </c>
      <c r="L149" s="7">
        <f t="shared" si="5"/>
        <v>9.7306996277508426E-2</v>
      </c>
    </row>
    <row r="150" spans="1:12" x14ac:dyDescent="0.25">
      <c r="A150" s="2">
        <v>2017</v>
      </c>
      <c r="B150" s="2">
        <v>23005</v>
      </c>
      <c r="C150" s="3" t="s">
        <v>28</v>
      </c>
      <c r="D150" s="2">
        <v>52</v>
      </c>
      <c r="E150" s="3" t="s">
        <v>23</v>
      </c>
      <c r="F150" s="2">
        <v>4</v>
      </c>
      <c r="G150" s="3" t="s">
        <v>15</v>
      </c>
      <c r="H150" s="2">
        <v>545465.04396110098</v>
      </c>
      <c r="I150" s="2">
        <v>492387.02830671601</v>
      </c>
      <c r="J150" s="2">
        <v>53078.015654384697</v>
      </c>
      <c r="K150" s="7">
        <f t="shared" si="4"/>
        <v>0.90269217754278286</v>
      </c>
      <c r="L150" s="7">
        <f t="shared" si="5"/>
        <v>9.7307822457216669E-2</v>
      </c>
    </row>
    <row r="151" spans="1:12" x14ac:dyDescent="0.25">
      <c r="A151" s="2">
        <v>2017</v>
      </c>
      <c r="B151" s="2">
        <v>23005</v>
      </c>
      <c r="C151" s="3" t="s">
        <v>28</v>
      </c>
      <c r="D151" s="2">
        <v>52</v>
      </c>
      <c r="E151" s="3" t="s">
        <v>23</v>
      </c>
      <c r="F151" s="2">
        <v>5</v>
      </c>
      <c r="G151" s="3" t="s">
        <v>16</v>
      </c>
      <c r="H151" s="2">
        <v>1259961.8708534399</v>
      </c>
      <c r="I151" s="2">
        <v>1137358.12364364</v>
      </c>
      <c r="J151" s="2">
        <v>122603.7472098</v>
      </c>
      <c r="K151" s="7">
        <f t="shared" si="4"/>
        <v>0.90269249407781382</v>
      </c>
      <c r="L151" s="7">
        <f t="shared" si="5"/>
        <v>9.7307505922186274E-2</v>
      </c>
    </row>
    <row r="152" spans="1:12" x14ac:dyDescent="0.25">
      <c r="A152" s="2">
        <v>2017</v>
      </c>
      <c r="B152" s="2">
        <v>23005</v>
      </c>
      <c r="C152" s="3" t="s">
        <v>28</v>
      </c>
      <c r="D152" s="2">
        <v>53</v>
      </c>
      <c r="E152" s="3" t="s">
        <v>24</v>
      </c>
      <c r="F152" s="2">
        <v>1</v>
      </c>
      <c r="G152" s="3" t="s">
        <v>12</v>
      </c>
      <c r="H152" s="2">
        <v>582.38318181329805</v>
      </c>
      <c r="I152" s="2">
        <v>525.71214537552601</v>
      </c>
      <c r="J152" s="2">
        <v>56.671036437771598</v>
      </c>
      <c r="K152" s="7">
        <f t="shared" si="4"/>
        <v>0.90269115213574314</v>
      </c>
      <c r="L152" s="7">
        <f t="shared" si="5"/>
        <v>9.7308847864256059E-2</v>
      </c>
    </row>
    <row r="153" spans="1:12" x14ac:dyDescent="0.25">
      <c r="A153" s="2">
        <v>2017</v>
      </c>
      <c r="B153" s="2">
        <v>23005</v>
      </c>
      <c r="C153" s="3" t="s">
        <v>28</v>
      </c>
      <c r="D153" s="2">
        <v>53</v>
      </c>
      <c r="E153" s="3" t="s">
        <v>24</v>
      </c>
      <c r="F153" s="2">
        <v>2</v>
      </c>
      <c r="G153" s="3" t="s">
        <v>13</v>
      </c>
      <c r="H153" s="2">
        <v>1440.6432235914999</v>
      </c>
      <c r="I153" s="2">
        <v>1300.45227037161</v>
      </c>
      <c r="J153" s="2">
        <v>140.19095321988999</v>
      </c>
      <c r="K153" s="7">
        <f t="shared" si="4"/>
        <v>0.90268863871070304</v>
      </c>
      <c r="L153" s="7">
        <f t="shared" si="5"/>
        <v>9.7311361289297044E-2</v>
      </c>
    </row>
    <row r="154" spans="1:12" x14ac:dyDescent="0.25">
      <c r="A154" s="2">
        <v>2017</v>
      </c>
      <c r="B154" s="2">
        <v>23005</v>
      </c>
      <c r="C154" s="3" t="s">
        <v>28</v>
      </c>
      <c r="D154" s="2">
        <v>53</v>
      </c>
      <c r="E154" s="3" t="s">
        <v>24</v>
      </c>
      <c r="F154" s="2">
        <v>3</v>
      </c>
      <c r="G154" s="3" t="s">
        <v>14</v>
      </c>
      <c r="H154" s="2">
        <v>4227.3127622218099</v>
      </c>
      <c r="I154" s="2">
        <v>3815.9624135704698</v>
      </c>
      <c r="J154" s="2">
        <v>411.35034865133503</v>
      </c>
      <c r="K154" s="7">
        <f t="shared" si="4"/>
        <v>0.90269223693892464</v>
      </c>
      <c r="L154" s="7">
        <f t="shared" si="5"/>
        <v>9.7307763061074207E-2</v>
      </c>
    </row>
    <row r="155" spans="1:12" x14ac:dyDescent="0.25">
      <c r="A155" s="2">
        <v>2017</v>
      </c>
      <c r="B155" s="2">
        <v>23005</v>
      </c>
      <c r="C155" s="3" t="s">
        <v>28</v>
      </c>
      <c r="D155" s="2">
        <v>53</v>
      </c>
      <c r="E155" s="3" t="s">
        <v>24</v>
      </c>
      <c r="F155" s="2">
        <v>4</v>
      </c>
      <c r="G155" s="3" t="s">
        <v>15</v>
      </c>
      <c r="H155" s="2">
        <v>2884.3396938308802</v>
      </c>
      <c r="I155" s="2">
        <v>2603.66651452322</v>
      </c>
      <c r="J155" s="2">
        <v>280.67317930766501</v>
      </c>
      <c r="K155" s="7">
        <f t="shared" si="4"/>
        <v>0.90269066438049128</v>
      </c>
      <c r="L155" s="7">
        <f t="shared" si="5"/>
        <v>9.7309335619510412E-2</v>
      </c>
    </row>
    <row r="156" spans="1:12" x14ac:dyDescent="0.25">
      <c r="A156" s="2">
        <v>2017</v>
      </c>
      <c r="B156" s="2">
        <v>23005</v>
      </c>
      <c r="C156" s="3" t="s">
        <v>28</v>
      </c>
      <c r="D156" s="2">
        <v>53</v>
      </c>
      <c r="E156" s="3" t="s">
        <v>24</v>
      </c>
      <c r="F156" s="2">
        <v>5</v>
      </c>
      <c r="G156" s="3" t="s">
        <v>16</v>
      </c>
      <c r="H156" s="2">
        <v>6298.0887401341097</v>
      </c>
      <c r="I156" s="2">
        <v>5685.2354892863304</v>
      </c>
      <c r="J156" s="2">
        <v>612.85325084778503</v>
      </c>
      <c r="K156" s="7">
        <f t="shared" si="4"/>
        <v>0.90269218549709906</v>
      </c>
      <c r="L156" s="7">
        <f t="shared" si="5"/>
        <v>9.7307814502901893E-2</v>
      </c>
    </row>
    <row r="157" spans="1:12" x14ac:dyDescent="0.25">
      <c r="A157" s="2">
        <v>2017</v>
      </c>
      <c r="B157" s="2">
        <v>23005</v>
      </c>
      <c r="C157" s="3" t="s">
        <v>28</v>
      </c>
      <c r="D157" s="2">
        <v>54</v>
      </c>
      <c r="E157" s="3" t="s">
        <v>25</v>
      </c>
      <c r="F157" s="2">
        <v>1</v>
      </c>
      <c r="G157" s="3" t="s">
        <v>12</v>
      </c>
      <c r="H157" s="2">
        <v>2747.0869791867599</v>
      </c>
      <c r="I157" s="2">
        <v>2479.7745762856798</v>
      </c>
      <c r="J157" s="2">
        <v>267.31240290107598</v>
      </c>
      <c r="K157" s="7">
        <f t="shared" si="4"/>
        <v>0.9026924138455148</v>
      </c>
      <c r="L157" s="7">
        <f t="shared" si="5"/>
        <v>9.7307586154483691E-2</v>
      </c>
    </row>
    <row r="158" spans="1:12" x14ac:dyDescent="0.25">
      <c r="A158" s="2">
        <v>2017</v>
      </c>
      <c r="B158" s="2">
        <v>23005</v>
      </c>
      <c r="C158" s="3" t="s">
        <v>28</v>
      </c>
      <c r="D158" s="2">
        <v>54</v>
      </c>
      <c r="E158" s="3" t="s">
        <v>25</v>
      </c>
      <c r="F158" s="2">
        <v>2</v>
      </c>
      <c r="G158" s="3" t="s">
        <v>13</v>
      </c>
      <c r="H158" s="2">
        <v>7522.0695330872304</v>
      </c>
      <c r="I158" s="2">
        <v>6790.11409721785</v>
      </c>
      <c r="J158" s="2">
        <v>731.95543586938402</v>
      </c>
      <c r="K158" s="7">
        <f t="shared" si="4"/>
        <v>0.90269228001021029</v>
      </c>
      <c r="L158" s="7">
        <f t="shared" si="5"/>
        <v>9.7307719989790181E-2</v>
      </c>
    </row>
    <row r="159" spans="1:12" x14ac:dyDescent="0.25">
      <c r="A159" s="2">
        <v>2017</v>
      </c>
      <c r="B159" s="2">
        <v>23005</v>
      </c>
      <c r="C159" s="3" t="s">
        <v>28</v>
      </c>
      <c r="D159" s="2">
        <v>54</v>
      </c>
      <c r="E159" s="3" t="s">
        <v>25</v>
      </c>
      <c r="F159" s="2">
        <v>3</v>
      </c>
      <c r="G159" s="3" t="s">
        <v>14</v>
      </c>
      <c r="H159" s="2">
        <v>20071.807300528701</v>
      </c>
      <c r="I159" s="2">
        <v>18118.709989448402</v>
      </c>
      <c r="J159" s="2">
        <v>1953.0973110801999</v>
      </c>
      <c r="K159" s="7">
        <f t="shared" si="4"/>
        <v>0.90269449672183466</v>
      </c>
      <c r="L159" s="7">
        <f t="shared" si="5"/>
        <v>9.7305503278160427E-2</v>
      </c>
    </row>
    <row r="160" spans="1:12" x14ac:dyDescent="0.25">
      <c r="A160" s="2">
        <v>2017</v>
      </c>
      <c r="B160" s="2">
        <v>23005</v>
      </c>
      <c r="C160" s="3" t="s">
        <v>28</v>
      </c>
      <c r="D160" s="2">
        <v>54</v>
      </c>
      <c r="E160" s="3" t="s">
        <v>25</v>
      </c>
      <c r="F160" s="2">
        <v>4</v>
      </c>
      <c r="G160" s="3" t="s">
        <v>15</v>
      </c>
      <c r="H160" s="2">
        <v>14017.3541478836</v>
      </c>
      <c r="I160" s="2">
        <v>12653.4037495714</v>
      </c>
      <c r="J160" s="2">
        <v>1363.95039831228</v>
      </c>
      <c r="K160" s="7">
        <f t="shared" si="4"/>
        <v>0.9026955883455271</v>
      </c>
      <c r="L160" s="7">
        <f t="shared" si="5"/>
        <v>9.7304411654478673E-2</v>
      </c>
    </row>
    <row r="161" spans="1:12" x14ac:dyDescent="0.25">
      <c r="A161" s="2">
        <v>2017</v>
      </c>
      <c r="B161" s="2">
        <v>23005</v>
      </c>
      <c r="C161" s="3" t="s">
        <v>28</v>
      </c>
      <c r="D161" s="2">
        <v>54</v>
      </c>
      <c r="E161" s="3" t="s">
        <v>25</v>
      </c>
      <c r="F161" s="2">
        <v>5</v>
      </c>
      <c r="G161" s="3" t="s">
        <v>16</v>
      </c>
      <c r="H161" s="2">
        <v>30077.853234954498</v>
      </c>
      <c r="I161" s="2">
        <v>27151.093216760899</v>
      </c>
      <c r="J161" s="2">
        <v>2926.7600181936</v>
      </c>
      <c r="K161" s="7">
        <f t="shared" si="4"/>
        <v>0.90269385267189506</v>
      </c>
      <c r="L161" s="7">
        <f t="shared" si="5"/>
        <v>9.7306147328104928E-2</v>
      </c>
    </row>
    <row r="162" spans="1:12" x14ac:dyDescent="0.25">
      <c r="A162" s="2">
        <v>2017</v>
      </c>
      <c r="B162" s="2">
        <v>23005</v>
      </c>
      <c r="C162" s="3" t="s">
        <v>28</v>
      </c>
      <c r="D162" s="2">
        <v>61</v>
      </c>
      <c r="E162" s="3" t="s">
        <v>26</v>
      </c>
      <c r="F162" s="2">
        <v>1</v>
      </c>
      <c r="G162" s="3" t="s">
        <v>12</v>
      </c>
      <c r="H162" s="2">
        <v>10.7305594345752</v>
      </c>
      <c r="I162" s="2">
        <v>9.6863473416755603</v>
      </c>
      <c r="J162" s="2">
        <v>1.0442120928995999</v>
      </c>
      <c r="K162" s="7">
        <f t="shared" si="4"/>
        <v>0.90268800995267229</v>
      </c>
      <c r="L162" s="7">
        <f t="shared" si="5"/>
        <v>9.7311990047323937E-2</v>
      </c>
    </row>
    <row r="163" spans="1:12" x14ac:dyDescent="0.25">
      <c r="A163" s="2">
        <v>2017</v>
      </c>
      <c r="B163" s="2">
        <v>23005</v>
      </c>
      <c r="C163" s="3" t="s">
        <v>28</v>
      </c>
      <c r="D163" s="2">
        <v>61</v>
      </c>
      <c r="E163" s="3" t="s">
        <v>26</v>
      </c>
      <c r="F163" s="2">
        <v>2</v>
      </c>
      <c r="G163" s="3" t="s">
        <v>13</v>
      </c>
      <c r="H163" s="2">
        <v>111.567488078295</v>
      </c>
      <c r="I163" s="2">
        <v>100.710797597118</v>
      </c>
      <c r="J163" s="2">
        <v>10.8566904811764</v>
      </c>
      <c r="K163" s="7">
        <f t="shared" si="4"/>
        <v>0.90268947819674783</v>
      </c>
      <c r="L163" s="7">
        <f t="shared" si="5"/>
        <v>9.7310521803246772E-2</v>
      </c>
    </row>
    <row r="164" spans="1:12" x14ac:dyDescent="0.25">
      <c r="A164" s="2">
        <v>2017</v>
      </c>
      <c r="B164" s="2">
        <v>23005</v>
      </c>
      <c r="C164" s="3" t="s">
        <v>28</v>
      </c>
      <c r="D164" s="2">
        <v>61</v>
      </c>
      <c r="E164" s="3" t="s">
        <v>26</v>
      </c>
      <c r="F164" s="2">
        <v>3</v>
      </c>
      <c r="G164" s="3" t="s">
        <v>14</v>
      </c>
      <c r="H164" s="2">
        <v>47.137489332824998</v>
      </c>
      <c r="I164" s="2">
        <v>42.5505954718274</v>
      </c>
      <c r="J164" s="2">
        <v>4.5868938609975398</v>
      </c>
      <c r="K164" s="7">
        <f t="shared" si="4"/>
        <v>0.90269117159357415</v>
      </c>
      <c r="L164" s="7">
        <f t="shared" si="5"/>
        <v>9.7308828406424644E-2</v>
      </c>
    </row>
    <row r="165" spans="1:12" x14ac:dyDescent="0.25">
      <c r="A165" s="2">
        <v>2017</v>
      </c>
      <c r="B165" s="2">
        <v>23005</v>
      </c>
      <c r="C165" s="3" t="s">
        <v>28</v>
      </c>
      <c r="D165" s="2">
        <v>61</v>
      </c>
      <c r="E165" s="3" t="s">
        <v>26</v>
      </c>
      <c r="F165" s="2">
        <v>4</v>
      </c>
      <c r="G165" s="3" t="s">
        <v>15</v>
      </c>
      <c r="H165" s="2">
        <v>128.644583348986</v>
      </c>
      <c r="I165" s="2">
        <v>116.126013134101</v>
      </c>
      <c r="J165" s="2">
        <v>12.5185702148856</v>
      </c>
      <c r="K165" s="7">
        <f t="shared" si="4"/>
        <v>0.90268871110628324</v>
      </c>
      <c r="L165" s="7">
        <f t="shared" si="5"/>
        <v>9.7311288893721412E-2</v>
      </c>
    </row>
    <row r="166" spans="1:12" x14ac:dyDescent="0.25">
      <c r="A166" s="2">
        <v>2017</v>
      </c>
      <c r="B166" s="2">
        <v>23005</v>
      </c>
      <c r="C166" s="3" t="s">
        <v>28</v>
      </c>
      <c r="D166" s="2">
        <v>61</v>
      </c>
      <c r="E166" s="3" t="s">
        <v>26</v>
      </c>
      <c r="F166" s="2">
        <v>5</v>
      </c>
      <c r="G166" s="3" t="s">
        <v>16</v>
      </c>
      <c r="H166" s="2">
        <v>72.130927804565999</v>
      </c>
      <c r="I166" s="2">
        <v>65.112033432161795</v>
      </c>
      <c r="J166" s="2">
        <v>7.0188943724042501</v>
      </c>
      <c r="K166" s="7">
        <f t="shared" si="4"/>
        <v>0.90269230431332537</v>
      </c>
      <c r="L166" s="7">
        <f t="shared" si="5"/>
        <v>9.7307695686675244E-2</v>
      </c>
    </row>
    <row r="167" spans="1:12" x14ac:dyDescent="0.25">
      <c r="A167" s="2">
        <v>2017</v>
      </c>
      <c r="B167" s="2">
        <v>23007</v>
      </c>
      <c r="C167" s="3" t="s">
        <v>29</v>
      </c>
      <c r="D167" s="2">
        <v>11</v>
      </c>
      <c r="E167" s="3" t="s">
        <v>11</v>
      </c>
      <c r="F167" s="2">
        <v>1</v>
      </c>
      <c r="G167" s="3" t="s">
        <v>12</v>
      </c>
      <c r="H167" s="2">
        <v>4746.2297422356396</v>
      </c>
      <c r="I167" s="2">
        <v>4284.3883068818895</v>
      </c>
      <c r="J167" s="2">
        <v>461.841435353755</v>
      </c>
      <c r="K167" s="7">
        <f t="shared" si="4"/>
        <v>0.90269298781642904</v>
      </c>
      <c r="L167" s="7">
        <f t="shared" si="5"/>
        <v>9.7307012183571961E-2</v>
      </c>
    </row>
    <row r="168" spans="1:12" x14ac:dyDescent="0.25">
      <c r="A168" s="2">
        <v>2017</v>
      </c>
      <c r="B168" s="2">
        <v>23007</v>
      </c>
      <c r="C168" s="3" t="s">
        <v>29</v>
      </c>
      <c r="D168" s="2">
        <v>11</v>
      </c>
      <c r="E168" s="3" t="s">
        <v>11</v>
      </c>
      <c r="F168" s="2">
        <v>2</v>
      </c>
      <c r="G168" s="3" t="s">
        <v>13</v>
      </c>
      <c r="H168" s="2">
        <v>0</v>
      </c>
      <c r="I168" s="2">
        <v>0</v>
      </c>
      <c r="J168" s="2">
        <v>0</v>
      </c>
      <c r="K168" s="7" t="e">
        <f t="shared" si="4"/>
        <v>#DIV/0!</v>
      </c>
      <c r="L168" s="7" t="e">
        <f t="shared" si="5"/>
        <v>#DIV/0!</v>
      </c>
    </row>
    <row r="169" spans="1:12" x14ac:dyDescent="0.25">
      <c r="A169" s="2">
        <v>2017</v>
      </c>
      <c r="B169" s="2">
        <v>23007</v>
      </c>
      <c r="C169" s="3" t="s">
        <v>29</v>
      </c>
      <c r="D169" s="2">
        <v>11</v>
      </c>
      <c r="E169" s="3" t="s">
        <v>11</v>
      </c>
      <c r="F169" s="2">
        <v>3</v>
      </c>
      <c r="G169" s="3" t="s">
        <v>14</v>
      </c>
      <c r="H169" s="2">
        <v>131197.67108467</v>
      </c>
      <c r="I169" s="2">
        <v>118431.167790377</v>
      </c>
      <c r="J169" s="2">
        <v>12766.503294292599</v>
      </c>
      <c r="K169" s="7">
        <f t="shared" si="4"/>
        <v>0.90269260735540058</v>
      </c>
      <c r="L169" s="7">
        <f t="shared" si="5"/>
        <v>9.7307392644596424E-2</v>
      </c>
    </row>
    <row r="170" spans="1:12" x14ac:dyDescent="0.25">
      <c r="A170" s="2">
        <v>2017</v>
      </c>
      <c r="B170" s="2">
        <v>23007</v>
      </c>
      <c r="C170" s="3" t="s">
        <v>29</v>
      </c>
      <c r="D170" s="2">
        <v>11</v>
      </c>
      <c r="E170" s="3" t="s">
        <v>11</v>
      </c>
      <c r="F170" s="2">
        <v>4</v>
      </c>
      <c r="G170" s="3" t="s">
        <v>15</v>
      </c>
      <c r="H170" s="2">
        <v>0</v>
      </c>
      <c r="I170" s="2">
        <v>0</v>
      </c>
      <c r="J170" s="2">
        <v>0</v>
      </c>
      <c r="K170" s="7" t="e">
        <f t="shared" si="4"/>
        <v>#DIV/0!</v>
      </c>
      <c r="L170" s="7" t="e">
        <f t="shared" si="5"/>
        <v>#DIV/0!</v>
      </c>
    </row>
    <row r="171" spans="1:12" x14ac:dyDescent="0.25">
      <c r="A171" s="2">
        <v>2017</v>
      </c>
      <c r="B171" s="2">
        <v>23007</v>
      </c>
      <c r="C171" s="3" t="s">
        <v>29</v>
      </c>
      <c r="D171" s="2">
        <v>11</v>
      </c>
      <c r="E171" s="3" t="s">
        <v>11</v>
      </c>
      <c r="F171" s="2">
        <v>5</v>
      </c>
      <c r="G171" s="3" t="s">
        <v>16</v>
      </c>
      <c r="H171" s="2">
        <v>0</v>
      </c>
      <c r="I171" s="2">
        <v>0</v>
      </c>
      <c r="J171" s="2">
        <v>0</v>
      </c>
      <c r="K171" s="7" t="e">
        <f t="shared" si="4"/>
        <v>#DIV/0!</v>
      </c>
      <c r="L171" s="7" t="e">
        <f t="shared" si="5"/>
        <v>#DIV/0!</v>
      </c>
    </row>
    <row r="172" spans="1:12" x14ac:dyDescent="0.25">
      <c r="A172" s="2">
        <v>2017</v>
      </c>
      <c r="B172" s="2">
        <v>23007</v>
      </c>
      <c r="C172" s="3" t="s">
        <v>29</v>
      </c>
      <c r="D172" s="2">
        <v>21</v>
      </c>
      <c r="E172" s="3" t="s">
        <v>17</v>
      </c>
      <c r="F172" s="2">
        <v>1</v>
      </c>
      <c r="G172" s="3" t="s">
        <v>12</v>
      </c>
      <c r="H172" s="2">
        <v>227846.422503312</v>
      </c>
      <c r="I172" s="2">
        <v>205675.52079323999</v>
      </c>
      <c r="J172" s="2">
        <v>22170.901710071499</v>
      </c>
      <c r="K172" s="7">
        <f t="shared" si="4"/>
        <v>0.90269365888441921</v>
      </c>
      <c r="L172" s="7">
        <f t="shared" si="5"/>
        <v>9.7306341115578496E-2</v>
      </c>
    </row>
    <row r="173" spans="1:12" x14ac:dyDescent="0.25">
      <c r="A173" s="2">
        <v>2017</v>
      </c>
      <c r="B173" s="2">
        <v>23007</v>
      </c>
      <c r="C173" s="3" t="s">
        <v>29</v>
      </c>
      <c r="D173" s="2">
        <v>21</v>
      </c>
      <c r="E173" s="3" t="s">
        <v>17</v>
      </c>
      <c r="F173" s="2">
        <v>2</v>
      </c>
      <c r="G173" s="3" t="s">
        <v>13</v>
      </c>
      <c r="H173" s="2">
        <v>0</v>
      </c>
      <c r="I173" s="2">
        <v>0</v>
      </c>
      <c r="J173" s="2">
        <v>0</v>
      </c>
      <c r="K173" s="7" t="e">
        <f t="shared" si="4"/>
        <v>#DIV/0!</v>
      </c>
      <c r="L173" s="7" t="e">
        <f t="shared" si="5"/>
        <v>#DIV/0!</v>
      </c>
    </row>
    <row r="174" spans="1:12" x14ac:dyDescent="0.25">
      <c r="A174" s="2">
        <v>2017</v>
      </c>
      <c r="B174" s="2">
        <v>23007</v>
      </c>
      <c r="C174" s="3" t="s">
        <v>29</v>
      </c>
      <c r="D174" s="2">
        <v>21</v>
      </c>
      <c r="E174" s="3" t="s">
        <v>17</v>
      </c>
      <c r="F174" s="2">
        <v>3</v>
      </c>
      <c r="G174" s="3" t="s">
        <v>14</v>
      </c>
      <c r="H174" s="2">
        <v>2684782.1919271201</v>
      </c>
      <c r="I174" s="2">
        <v>2423530.74658371</v>
      </c>
      <c r="J174" s="2">
        <v>261251.44534341199</v>
      </c>
      <c r="K174" s="7">
        <f t="shared" si="4"/>
        <v>0.90269175424026282</v>
      </c>
      <c r="L174" s="7">
        <f t="shared" si="5"/>
        <v>9.7308245759737899E-2</v>
      </c>
    </row>
    <row r="175" spans="1:12" x14ac:dyDescent="0.25">
      <c r="A175" s="2">
        <v>2017</v>
      </c>
      <c r="B175" s="2">
        <v>23007</v>
      </c>
      <c r="C175" s="3" t="s">
        <v>29</v>
      </c>
      <c r="D175" s="2">
        <v>21</v>
      </c>
      <c r="E175" s="3" t="s">
        <v>17</v>
      </c>
      <c r="F175" s="2">
        <v>4</v>
      </c>
      <c r="G175" s="3" t="s">
        <v>15</v>
      </c>
      <c r="H175" s="2">
        <v>0</v>
      </c>
      <c r="I175" s="2">
        <v>0</v>
      </c>
      <c r="J175" s="2">
        <v>0</v>
      </c>
      <c r="K175" s="7" t="e">
        <f t="shared" si="4"/>
        <v>#DIV/0!</v>
      </c>
      <c r="L175" s="7" t="e">
        <f t="shared" si="5"/>
        <v>#DIV/0!</v>
      </c>
    </row>
    <row r="176" spans="1:12" x14ac:dyDescent="0.25">
      <c r="A176" s="2">
        <v>2017</v>
      </c>
      <c r="B176" s="2">
        <v>23007</v>
      </c>
      <c r="C176" s="3" t="s">
        <v>29</v>
      </c>
      <c r="D176" s="2">
        <v>21</v>
      </c>
      <c r="E176" s="3" t="s">
        <v>17</v>
      </c>
      <c r="F176" s="2">
        <v>5</v>
      </c>
      <c r="G176" s="3" t="s">
        <v>16</v>
      </c>
      <c r="H176" s="2">
        <v>0</v>
      </c>
      <c r="I176" s="2">
        <v>0</v>
      </c>
      <c r="J176" s="2">
        <v>0</v>
      </c>
      <c r="K176" s="7" t="e">
        <f t="shared" si="4"/>
        <v>#DIV/0!</v>
      </c>
      <c r="L176" s="7" t="e">
        <f t="shared" si="5"/>
        <v>#DIV/0!</v>
      </c>
    </row>
    <row r="177" spans="1:12" x14ac:dyDescent="0.25">
      <c r="A177" s="2">
        <v>2017</v>
      </c>
      <c r="B177" s="2">
        <v>23007</v>
      </c>
      <c r="C177" s="3" t="s">
        <v>29</v>
      </c>
      <c r="D177" s="2">
        <v>31</v>
      </c>
      <c r="E177" s="3" t="s">
        <v>18</v>
      </c>
      <c r="F177" s="2">
        <v>1</v>
      </c>
      <c r="G177" s="3" t="s">
        <v>12</v>
      </c>
      <c r="H177" s="2">
        <v>571563.55529418704</v>
      </c>
      <c r="I177" s="2">
        <v>515945.61169830197</v>
      </c>
      <c r="J177" s="2">
        <v>55617.943595885299</v>
      </c>
      <c r="K177" s="7">
        <f t="shared" si="4"/>
        <v>0.90269158507270786</v>
      </c>
      <c r="L177" s="7">
        <f t="shared" si="5"/>
        <v>9.73084149272926E-2</v>
      </c>
    </row>
    <row r="178" spans="1:12" x14ac:dyDescent="0.25">
      <c r="A178" s="2">
        <v>2017</v>
      </c>
      <c r="B178" s="2">
        <v>23007</v>
      </c>
      <c r="C178" s="3" t="s">
        <v>29</v>
      </c>
      <c r="D178" s="2">
        <v>31</v>
      </c>
      <c r="E178" s="3" t="s">
        <v>18</v>
      </c>
      <c r="F178" s="2">
        <v>2</v>
      </c>
      <c r="G178" s="3" t="s">
        <v>13</v>
      </c>
      <c r="H178" s="2">
        <v>0</v>
      </c>
      <c r="I178" s="2">
        <v>0</v>
      </c>
      <c r="J178" s="2">
        <v>0</v>
      </c>
      <c r="K178" s="7" t="e">
        <f t="shared" si="4"/>
        <v>#DIV/0!</v>
      </c>
      <c r="L178" s="7" t="e">
        <f t="shared" si="5"/>
        <v>#DIV/0!</v>
      </c>
    </row>
    <row r="179" spans="1:12" x14ac:dyDescent="0.25">
      <c r="A179" s="2">
        <v>2017</v>
      </c>
      <c r="B179" s="2">
        <v>23007</v>
      </c>
      <c r="C179" s="3" t="s">
        <v>29</v>
      </c>
      <c r="D179" s="2">
        <v>31</v>
      </c>
      <c r="E179" s="3" t="s">
        <v>18</v>
      </c>
      <c r="F179" s="2">
        <v>3</v>
      </c>
      <c r="G179" s="3" t="s">
        <v>14</v>
      </c>
      <c r="H179" s="2">
        <v>8157887.0615535704</v>
      </c>
      <c r="I179" s="2">
        <v>7364061.9682593001</v>
      </c>
      <c r="J179" s="2">
        <v>793825.09329426999</v>
      </c>
      <c r="K179" s="7">
        <f t="shared" si="4"/>
        <v>0.9026923163676287</v>
      </c>
      <c r="L179" s="7">
        <f t="shared" si="5"/>
        <v>9.73076836323713E-2</v>
      </c>
    </row>
    <row r="180" spans="1:12" x14ac:dyDescent="0.25">
      <c r="A180" s="2">
        <v>2017</v>
      </c>
      <c r="B180" s="2">
        <v>23007</v>
      </c>
      <c r="C180" s="3" t="s">
        <v>29</v>
      </c>
      <c r="D180" s="2">
        <v>31</v>
      </c>
      <c r="E180" s="3" t="s">
        <v>18</v>
      </c>
      <c r="F180" s="2">
        <v>4</v>
      </c>
      <c r="G180" s="3" t="s">
        <v>15</v>
      </c>
      <c r="H180" s="2">
        <v>0</v>
      </c>
      <c r="I180" s="2">
        <v>0</v>
      </c>
      <c r="J180" s="2">
        <v>0</v>
      </c>
      <c r="K180" s="7" t="e">
        <f t="shared" si="4"/>
        <v>#DIV/0!</v>
      </c>
      <c r="L180" s="7" t="e">
        <f t="shared" si="5"/>
        <v>#DIV/0!</v>
      </c>
    </row>
    <row r="181" spans="1:12" x14ac:dyDescent="0.25">
      <c r="A181" s="2">
        <v>2017</v>
      </c>
      <c r="B181" s="2">
        <v>23007</v>
      </c>
      <c r="C181" s="3" t="s">
        <v>29</v>
      </c>
      <c r="D181" s="2">
        <v>31</v>
      </c>
      <c r="E181" s="3" t="s">
        <v>18</v>
      </c>
      <c r="F181" s="2">
        <v>5</v>
      </c>
      <c r="G181" s="3" t="s">
        <v>16</v>
      </c>
      <c r="H181" s="2">
        <v>0</v>
      </c>
      <c r="I181" s="2">
        <v>0</v>
      </c>
      <c r="J181" s="2">
        <v>0</v>
      </c>
      <c r="K181" s="7" t="e">
        <f t="shared" si="4"/>
        <v>#DIV/0!</v>
      </c>
      <c r="L181" s="7" t="e">
        <f t="shared" si="5"/>
        <v>#DIV/0!</v>
      </c>
    </row>
    <row r="182" spans="1:12" x14ac:dyDescent="0.25">
      <c r="A182" s="2">
        <v>2017</v>
      </c>
      <c r="B182" s="2">
        <v>23007</v>
      </c>
      <c r="C182" s="3" t="s">
        <v>29</v>
      </c>
      <c r="D182" s="2">
        <v>32</v>
      </c>
      <c r="E182" s="3" t="s">
        <v>19</v>
      </c>
      <c r="F182" s="2">
        <v>1</v>
      </c>
      <c r="G182" s="3" t="s">
        <v>12</v>
      </c>
      <c r="H182" s="2">
        <v>78736.820918092999</v>
      </c>
      <c r="I182" s="2">
        <v>71075.142922828498</v>
      </c>
      <c r="J182" s="2">
        <v>7661.6779952645002</v>
      </c>
      <c r="K182" s="7">
        <f t="shared" si="4"/>
        <v>0.90269256612183191</v>
      </c>
      <c r="L182" s="7">
        <f t="shared" si="5"/>
        <v>9.7307433878168134E-2</v>
      </c>
    </row>
    <row r="183" spans="1:12" x14ac:dyDescent="0.25">
      <c r="A183" s="2">
        <v>2017</v>
      </c>
      <c r="B183" s="2">
        <v>23007</v>
      </c>
      <c r="C183" s="3" t="s">
        <v>29</v>
      </c>
      <c r="D183" s="2">
        <v>32</v>
      </c>
      <c r="E183" s="3" t="s">
        <v>19</v>
      </c>
      <c r="F183" s="2">
        <v>2</v>
      </c>
      <c r="G183" s="3" t="s">
        <v>13</v>
      </c>
      <c r="H183" s="2">
        <v>0</v>
      </c>
      <c r="I183" s="2">
        <v>0</v>
      </c>
      <c r="J183" s="2">
        <v>0</v>
      </c>
      <c r="K183" s="7" t="e">
        <f t="shared" si="4"/>
        <v>#DIV/0!</v>
      </c>
      <c r="L183" s="7" t="e">
        <f t="shared" si="5"/>
        <v>#DIV/0!</v>
      </c>
    </row>
    <row r="184" spans="1:12" x14ac:dyDescent="0.25">
      <c r="A184" s="2">
        <v>2017</v>
      </c>
      <c r="B184" s="2">
        <v>23007</v>
      </c>
      <c r="C184" s="3" t="s">
        <v>29</v>
      </c>
      <c r="D184" s="2">
        <v>32</v>
      </c>
      <c r="E184" s="3" t="s">
        <v>19</v>
      </c>
      <c r="F184" s="2">
        <v>3</v>
      </c>
      <c r="G184" s="3" t="s">
        <v>14</v>
      </c>
      <c r="H184" s="2">
        <v>1015010.51961552</v>
      </c>
      <c r="I184" s="2">
        <v>916238.22864594101</v>
      </c>
      <c r="J184" s="2">
        <v>98772.290969574096</v>
      </c>
      <c r="K184" s="7">
        <f t="shared" si="4"/>
        <v>0.90268840661179217</v>
      </c>
      <c r="L184" s="7">
        <f t="shared" si="5"/>
        <v>9.7311593388202972E-2</v>
      </c>
    </row>
    <row r="185" spans="1:12" x14ac:dyDescent="0.25">
      <c r="A185" s="2">
        <v>2017</v>
      </c>
      <c r="B185" s="2">
        <v>23007</v>
      </c>
      <c r="C185" s="3" t="s">
        <v>29</v>
      </c>
      <c r="D185" s="2">
        <v>32</v>
      </c>
      <c r="E185" s="3" t="s">
        <v>19</v>
      </c>
      <c r="F185" s="2">
        <v>4</v>
      </c>
      <c r="G185" s="3" t="s">
        <v>15</v>
      </c>
      <c r="H185" s="2">
        <v>0</v>
      </c>
      <c r="I185" s="2">
        <v>0</v>
      </c>
      <c r="J185" s="2">
        <v>0</v>
      </c>
      <c r="K185" s="7" t="e">
        <f t="shared" si="4"/>
        <v>#DIV/0!</v>
      </c>
      <c r="L185" s="7" t="e">
        <f t="shared" si="5"/>
        <v>#DIV/0!</v>
      </c>
    </row>
    <row r="186" spans="1:12" x14ac:dyDescent="0.25">
      <c r="A186" s="2">
        <v>2017</v>
      </c>
      <c r="B186" s="2">
        <v>23007</v>
      </c>
      <c r="C186" s="3" t="s">
        <v>29</v>
      </c>
      <c r="D186" s="2">
        <v>32</v>
      </c>
      <c r="E186" s="3" t="s">
        <v>19</v>
      </c>
      <c r="F186" s="2">
        <v>5</v>
      </c>
      <c r="G186" s="3" t="s">
        <v>16</v>
      </c>
      <c r="H186" s="2">
        <v>0</v>
      </c>
      <c r="I186" s="2">
        <v>0</v>
      </c>
      <c r="J186" s="2">
        <v>0</v>
      </c>
      <c r="K186" s="7" t="e">
        <f t="shared" si="4"/>
        <v>#DIV/0!</v>
      </c>
      <c r="L186" s="7" t="e">
        <f t="shared" si="5"/>
        <v>#DIV/0!</v>
      </c>
    </row>
    <row r="187" spans="1:12" x14ac:dyDescent="0.25">
      <c r="A187" s="2">
        <v>2017</v>
      </c>
      <c r="B187" s="2">
        <v>23007</v>
      </c>
      <c r="C187" s="3" t="s">
        <v>29</v>
      </c>
      <c r="D187" s="2">
        <v>42</v>
      </c>
      <c r="E187" s="3" t="s">
        <v>20</v>
      </c>
      <c r="F187" s="2">
        <v>1</v>
      </c>
      <c r="G187" s="3" t="s">
        <v>12</v>
      </c>
      <c r="H187" s="2">
        <v>4.8440011100322797</v>
      </c>
      <c r="I187" s="2">
        <v>4.3726418737644801</v>
      </c>
      <c r="J187" s="2">
        <v>0.47135923626779702</v>
      </c>
      <c r="K187" s="7">
        <f t="shared" si="4"/>
        <v>0.90269217005512647</v>
      </c>
      <c r="L187" s="7">
        <f t="shared" si="5"/>
        <v>9.7307829944872984E-2</v>
      </c>
    </row>
    <row r="188" spans="1:12" x14ac:dyDescent="0.25">
      <c r="A188" s="2">
        <v>2017</v>
      </c>
      <c r="B188" s="2">
        <v>23007</v>
      </c>
      <c r="C188" s="3" t="s">
        <v>29</v>
      </c>
      <c r="D188" s="2">
        <v>42</v>
      </c>
      <c r="E188" s="3" t="s">
        <v>20</v>
      </c>
      <c r="F188" s="2">
        <v>2</v>
      </c>
      <c r="G188" s="3" t="s">
        <v>13</v>
      </c>
      <c r="H188" s="2">
        <v>0</v>
      </c>
      <c r="I188" s="2">
        <v>0</v>
      </c>
      <c r="J188" s="2">
        <v>0</v>
      </c>
      <c r="K188" s="7" t="e">
        <f t="shared" si="4"/>
        <v>#DIV/0!</v>
      </c>
      <c r="L188" s="7" t="e">
        <f t="shared" si="5"/>
        <v>#DIV/0!</v>
      </c>
    </row>
    <row r="189" spans="1:12" x14ac:dyDescent="0.25">
      <c r="A189" s="2">
        <v>2017</v>
      </c>
      <c r="B189" s="2">
        <v>23007</v>
      </c>
      <c r="C189" s="3" t="s">
        <v>29</v>
      </c>
      <c r="D189" s="2">
        <v>42</v>
      </c>
      <c r="E189" s="3" t="s">
        <v>20</v>
      </c>
      <c r="F189" s="2">
        <v>3</v>
      </c>
      <c r="G189" s="3" t="s">
        <v>14</v>
      </c>
      <c r="H189" s="2">
        <v>820.72450709001805</v>
      </c>
      <c r="I189" s="2">
        <v>740.860993245298</v>
      </c>
      <c r="J189" s="2">
        <v>79.8635138447206</v>
      </c>
      <c r="K189" s="7">
        <f t="shared" si="4"/>
        <v>0.902691447428704</v>
      </c>
      <c r="L189" s="7">
        <f t="shared" si="5"/>
        <v>9.7308552571296711E-2</v>
      </c>
    </row>
    <row r="190" spans="1:12" x14ac:dyDescent="0.25">
      <c r="A190" s="2">
        <v>2017</v>
      </c>
      <c r="B190" s="2">
        <v>23007</v>
      </c>
      <c r="C190" s="3" t="s">
        <v>29</v>
      </c>
      <c r="D190" s="2">
        <v>42</v>
      </c>
      <c r="E190" s="3" t="s">
        <v>20</v>
      </c>
      <c r="F190" s="2">
        <v>4</v>
      </c>
      <c r="G190" s="3" t="s">
        <v>15</v>
      </c>
      <c r="H190" s="2">
        <v>0</v>
      </c>
      <c r="I190" s="2">
        <v>0</v>
      </c>
      <c r="J190" s="2">
        <v>0</v>
      </c>
      <c r="K190" s="7" t="e">
        <f t="shared" si="4"/>
        <v>#DIV/0!</v>
      </c>
      <c r="L190" s="7" t="e">
        <f t="shared" si="5"/>
        <v>#DIV/0!</v>
      </c>
    </row>
    <row r="191" spans="1:12" x14ac:dyDescent="0.25">
      <c r="A191" s="2">
        <v>2017</v>
      </c>
      <c r="B191" s="2">
        <v>23007</v>
      </c>
      <c r="C191" s="3" t="s">
        <v>29</v>
      </c>
      <c r="D191" s="2">
        <v>42</v>
      </c>
      <c r="E191" s="3" t="s">
        <v>20</v>
      </c>
      <c r="F191" s="2">
        <v>5</v>
      </c>
      <c r="G191" s="3" t="s">
        <v>16</v>
      </c>
      <c r="H191" s="2">
        <v>0</v>
      </c>
      <c r="I191" s="2">
        <v>0</v>
      </c>
      <c r="J191" s="2">
        <v>0</v>
      </c>
      <c r="K191" s="7" t="e">
        <f t="shared" si="4"/>
        <v>#DIV/0!</v>
      </c>
      <c r="L191" s="7" t="e">
        <f t="shared" si="5"/>
        <v>#DIV/0!</v>
      </c>
    </row>
    <row r="192" spans="1:12" x14ac:dyDescent="0.25">
      <c r="A192" s="2">
        <v>2017</v>
      </c>
      <c r="B192" s="2">
        <v>23007</v>
      </c>
      <c r="C192" s="3" t="s">
        <v>29</v>
      </c>
      <c r="D192" s="2">
        <v>43</v>
      </c>
      <c r="E192" s="3" t="s">
        <v>21</v>
      </c>
      <c r="F192" s="2">
        <v>1</v>
      </c>
      <c r="G192" s="3" t="s">
        <v>12</v>
      </c>
      <c r="H192" s="2">
        <v>81.927294977481793</v>
      </c>
      <c r="I192" s="2">
        <v>73.955047313501794</v>
      </c>
      <c r="J192" s="2">
        <v>7.9722476639799904</v>
      </c>
      <c r="K192" s="7">
        <f t="shared" si="4"/>
        <v>0.90269118898443779</v>
      </c>
      <c r="L192" s="7">
        <f t="shared" si="5"/>
        <v>9.7308811015562158E-2</v>
      </c>
    </row>
    <row r="193" spans="1:12" x14ac:dyDescent="0.25">
      <c r="A193" s="2">
        <v>2017</v>
      </c>
      <c r="B193" s="2">
        <v>23007</v>
      </c>
      <c r="C193" s="3" t="s">
        <v>29</v>
      </c>
      <c r="D193" s="2">
        <v>43</v>
      </c>
      <c r="E193" s="3" t="s">
        <v>21</v>
      </c>
      <c r="F193" s="2">
        <v>2</v>
      </c>
      <c r="G193" s="3" t="s">
        <v>13</v>
      </c>
      <c r="H193" s="2">
        <v>0</v>
      </c>
      <c r="I193" s="2">
        <v>0</v>
      </c>
      <c r="J193" s="2">
        <v>0</v>
      </c>
      <c r="K193" s="7" t="e">
        <f t="shared" si="4"/>
        <v>#DIV/0!</v>
      </c>
      <c r="L193" s="7" t="e">
        <f t="shared" si="5"/>
        <v>#DIV/0!</v>
      </c>
    </row>
    <row r="194" spans="1:12" x14ac:dyDescent="0.25">
      <c r="A194" s="2">
        <v>2017</v>
      </c>
      <c r="B194" s="2">
        <v>23007</v>
      </c>
      <c r="C194" s="3" t="s">
        <v>29</v>
      </c>
      <c r="D194" s="2">
        <v>43</v>
      </c>
      <c r="E194" s="3" t="s">
        <v>21</v>
      </c>
      <c r="F194" s="2">
        <v>3</v>
      </c>
      <c r="G194" s="3" t="s">
        <v>14</v>
      </c>
      <c r="H194" s="2">
        <v>3015.05576164596</v>
      </c>
      <c r="I194" s="2">
        <v>2721.6700218573401</v>
      </c>
      <c r="J194" s="2">
        <v>293.38573978861899</v>
      </c>
      <c r="K194" s="7">
        <f t="shared" si="4"/>
        <v>0.90269309658523311</v>
      </c>
      <c r="L194" s="7">
        <f t="shared" si="5"/>
        <v>9.730690341476661E-2</v>
      </c>
    </row>
    <row r="195" spans="1:12" x14ac:dyDescent="0.25">
      <c r="A195" s="2">
        <v>2017</v>
      </c>
      <c r="B195" s="2">
        <v>23007</v>
      </c>
      <c r="C195" s="3" t="s">
        <v>29</v>
      </c>
      <c r="D195" s="2">
        <v>43</v>
      </c>
      <c r="E195" s="3" t="s">
        <v>21</v>
      </c>
      <c r="F195" s="2">
        <v>4</v>
      </c>
      <c r="G195" s="3" t="s">
        <v>15</v>
      </c>
      <c r="H195" s="2">
        <v>0</v>
      </c>
      <c r="I195" s="2">
        <v>0</v>
      </c>
      <c r="J195" s="2">
        <v>0</v>
      </c>
      <c r="K195" s="7" t="e">
        <f t="shared" ref="K195:K258" si="6">I195/H195</f>
        <v>#DIV/0!</v>
      </c>
      <c r="L195" s="7" t="e">
        <f t="shared" ref="L195:L258" si="7">J195/H195</f>
        <v>#DIV/0!</v>
      </c>
    </row>
    <row r="196" spans="1:12" x14ac:dyDescent="0.25">
      <c r="A196" s="2">
        <v>2017</v>
      </c>
      <c r="B196" s="2">
        <v>23007</v>
      </c>
      <c r="C196" s="3" t="s">
        <v>29</v>
      </c>
      <c r="D196" s="2">
        <v>43</v>
      </c>
      <c r="E196" s="3" t="s">
        <v>21</v>
      </c>
      <c r="F196" s="2">
        <v>5</v>
      </c>
      <c r="G196" s="3" t="s">
        <v>16</v>
      </c>
      <c r="H196" s="2">
        <v>0</v>
      </c>
      <c r="I196" s="2">
        <v>0</v>
      </c>
      <c r="J196" s="2">
        <v>0</v>
      </c>
      <c r="K196" s="7" t="e">
        <f t="shared" si="6"/>
        <v>#DIV/0!</v>
      </c>
      <c r="L196" s="7" t="e">
        <f t="shared" si="7"/>
        <v>#DIV/0!</v>
      </c>
    </row>
    <row r="197" spans="1:12" x14ac:dyDescent="0.25">
      <c r="A197" s="2">
        <v>2017</v>
      </c>
      <c r="B197" s="2">
        <v>23007</v>
      </c>
      <c r="C197" s="3" t="s">
        <v>29</v>
      </c>
      <c r="D197" s="2">
        <v>51</v>
      </c>
      <c r="E197" s="3" t="s">
        <v>22</v>
      </c>
      <c r="F197" s="2">
        <v>1</v>
      </c>
      <c r="G197" s="3" t="s">
        <v>12</v>
      </c>
      <c r="H197" s="2">
        <v>27.7168164003001</v>
      </c>
      <c r="I197" s="2">
        <v>25.019756617138398</v>
      </c>
      <c r="J197" s="2">
        <v>2.69705978316173</v>
      </c>
      <c r="K197" s="7">
        <f t="shared" si="6"/>
        <v>0.90269229538452689</v>
      </c>
      <c r="L197" s="7">
        <f t="shared" si="7"/>
        <v>9.7307704615474083E-2</v>
      </c>
    </row>
    <row r="198" spans="1:12" x14ac:dyDescent="0.25">
      <c r="A198" s="2">
        <v>2017</v>
      </c>
      <c r="B198" s="2">
        <v>23007</v>
      </c>
      <c r="C198" s="3" t="s">
        <v>29</v>
      </c>
      <c r="D198" s="2">
        <v>51</v>
      </c>
      <c r="E198" s="3" t="s">
        <v>22</v>
      </c>
      <c r="F198" s="2">
        <v>2</v>
      </c>
      <c r="G198" s="3" t="s">
        <v>13</v>
      </c>
      <c r="H198" s="2">
        <v>0</v>
      </c>
      <c r="I198" s="2">
        <v>0</v>
      </c>
      <c r="J198" s="2">
        <v>0</v>
      </c>
      <c r="K198" s="7" t="e">
        <f t="shared" si="6"/>
        <v>#DIV/0!</v>
      </c>
      <c r="L198" s="7" t="e">
        <f t="shared" si="7"/>
        <v>#DIV/0!</v>
      </c>
    </row>
    <row r="199" spans="1:12" x14ac:dyDescent="0.25">
      <c r="A199" s="2">
        <v>2017</v>
      </c>
      <c r="B199" s="2">
        <v>23007</v>
      </c>
      <c r="C199" s="3" t="s">
        <v>29</v>
      </c>
      <c r="D199" s="2">
        <v>51</v>
      </c>
      <c r="E199" s="3" t="s">
        <v>22</v>
      </c>
      <c r="F199" s="2">
        <v>3</v>
      </c>
      <c r="G199" s="3" t="s">
        <v>14</v>
      </c>
      <c r="H199" s="2">
        <v>1956.2623598502901</v>
      </c>
      <c r="I199" s="2">
        <v>1765.89749989697</v>
      </c>
      <c r="J199" s="2">
        <v>190.36485995331299</v>
      </c>
      <c r="K199" s="7">
        <f t="shared" si="6"/>
        <v>0.90268950430151484</v>
      </c>
      <c r="L199" s="7">
        <f t="shared" si="7"/>
        <v>9.7310495698481533E-2</v>
      </c>
    </row>
    <row r="200" spans="1:12" x14ac:dyDescent="0.25">
      <c r="A200" s="2">
        <v>2017</v>
      </c>
      <c r="B200" s="2">
        <v>23007</v>
      </c>
      <c r="C200" s="3" t="s">
        <v>29</v>
      </c>
      <c r="D200" s="2">
        <v>51</v>
      </c>
      <c r="E200" s="3" t="s">
        <v>22</v>
      </c>
      <c r="F200" s="2">
        <v>4</v>
      </c>
      <c r="G200" s="3" t="s">
        <v>15</v>
      </c>
      <c r="H200" s="2">
        <v>0</v>
      </c>
      <c r="I200" s="2">
        <v>0</v>
      </c>
      <c r="J200" s="2">
        <v>0</v>
      </c>
      <c r="K200" s="7" t="e">
        <f t="shared" si="6"/>
        <v>#DIV/0!</v>
      </c>
      <c r="L200" s="7" t="e">
        <f t="shared" si="7"/>
        <v>#DIV/0!</v>
      </c>
    </row>
    <row r="201" spans="1:12" x14ac:dyDescent="0.25">
      <c r="A201" s="2">
        <v>2017</v>
      </c>
      <c r="B201" s="2">
        <v>23007</v>
      </c>
      <c r="C201" s="3" t="s">
        <v>29</v>
      </c>
      <c r="D201" s="2">
        <v>51</v>
      </c>
      <c r="E201" s="3" t="s">
        <v>22</v>
      </c>
      <c r="F201" s="2">
        <v>5</v>
      </c>
      <c r="G201" s="3" t="s">
        <v>16</v>
      </c>
      <c r="H201" s="2">
        <v>0</v>
      </c>
      <c r="I201" s="2">
        <v>0</v>
      </c>
      <c r="J201" s="2">
        <v>0</v>
      </c>
      <c r="K201" s="7" t="e">
        <f t="shared" si="6"/>
        <v>#DIV/0!</v>
      </c>
      <c r="L201" s="7" t="e">
        <f t="shared" si="7"/>
        <v>#DIV/0!</v>
      </c>
    </row>
    <row r="202" spans="1:12" x14ac:dyDescent="0.25">
      <c r="A202" s="2">
        <v>2017</v>
      </c>
      <c r="B202" s="2">
        <v>23007</v>
      </c>
      <c r="C202" s="3" t="s">
        <v>29</v>
      </c>
      <c r="D202" s="2">
        <v>52</v>
      </c>
      <c r="E202" s="3" t="s">
        <v>23</v>
      </c>
      <c r="F202" s="2">
        <v>1</v>
      </c>
      <c r="G202" s="3" t="s">
        <v>12</v>
      </c>
      <c r="H202" s="2">
        <v>10502.831093433901</v>
      </c>
      <c r="I202" s="2">
        <v>9480.8597322949208</v>
      </c>
      <c r="J202" s="2">
        <v>1021.971361139</v>
      </c>
      <c r="K202" s="7">
        <f t="shared" si="6"/>
        <v>0.90269563015462662</v>
      </c>
      <c r="L202" s="7">
        <f t="shared" si="7"/>
        <v>9.7304369845375327E-2</v>
      </c>
    </row>
    <row r="203" spans="1:12" x14ac:dyDescent="0.25">
      <c r="A203" s="2">
        <v>2017</v>
      </c>
      <c r="B203" s="2">
        <v>23007</v>
      </c>
      <c r="C203" s="3" t="s">
        <v>29</v>
      </c>
      <c r="D203" s="2">
        <v>52</v>
      </c>
      <c r="E203" s="3" t="s">
        <v>23</v>
      </c>
      <c r="F203" s="2">
        <v>2</v>
      </c>
      <c r="G203" s="3" t="s">
        <v>13</v>
      </c>
      <c r="H203" s="2">
        <v>0</v>
      </c>
      <c r="I203" s="2">
        <v>0</v>
      </c>
      <c r="J203" s="2">
        <v>0</v>
      </c>
      <c r="K203" s="7" t="e">
        <f t="shared" si="6"/>
        <v>#DIV/0!</v>
      </c>
      <c r="L203" s="7" t="e">
        <f t="shared" si="7"/>
        <v>#DIV/0!</v>
      </c>
    </row>
    <row r="204" spans="1:12" x14ac:dyDescent="0.25">
      <c r="A204" s="2">
        <v>2017</v>
      </c>
      <c r="B204" s="2">
        <v>23007</v>
      </c>
      <c r="C204" s="3" t="s">
        <v>29</v>
      </c>
      <c r="D204" s="2">
        <v>52</v>
      </c>
      <c r="E204" s="3" t="s">
        <v>23</v>
      </c>
      <c r="F204" s="2">
        <v>3</v>
      </c>
      <c r="G204" s="3" t="s">
        <v>14</v>
      </c>
      <c r="H204" s="2">
        <v>486527.26239714702</v>
      </c>
      <c r="I204" s="2">
        <v>439184.60961468797</v>
      </c>
      <c r="J204" s="2">
        <v>47342.652782458797</v>
      </c>
      <c r="K204" s="7">
        <f t="shared" si="6"/>
        <v>0.90269270307855076</v>
      </c>
      <c r="L204" s="7">
        <f t="shared" si="7"/>
        <v>9.7307296921448766E-2</v>
      </c>
    </row>
    <row r="205" spans="1:12" x14ac:dyDescent="0.25">
      <c r="A205" s="2">
        <v>2017</v>
      </c>
      <c r="B205" s="2">
        <v>23007</v>
      </c>
      <c r="C205" s="3" t="s">
        <v>29</v>
      </c>
      <c r="D205" s="2">
        <v>52</v>
      </c>
      <c r="E205" s="3" t="s">
        <v>23</v>
      </c>
      <c r="F205" s="2">
        <v>4</v>
      </c>
      <c r="G205" s="3" t="s">
        <v>15</v>
      </c>
      <c r="H205" s="2">
        <v>0</v>
      </c>
      <c r="I205" s="2">
        <v>0</v>
      </c>
      <c r="J205" s="2">
        <v>0</v>
      </c>
      <c r="K205" s="7" t="e">
        <f t="shared" si="6"/>
        <v>#DIV/0!</v>
      </c>
      <c r="L205" s="7" t="e">
        <f t="shared" si="7"/>
        <v>#DIV/0!</v>
      </c>
    </row>
    <row r="206" spans="1:12" x14ac:dyDescent="0.25">
      <c r="A206" s="2">
        <v>2017</v>
      </c>
      <c r="B206" s="2">
        <v>23007</v>
      </c>
      <c r="C206" s="3" t="s">
        <v>29</v>
      </c>
      <c r="D206" s="2">
        <v>52</v>
      </c>
      <c r="E206" s="3" t="s">
        <v>23</v>
      </c>
      <c r="F206" s="2">
        <v>5</v>
      </c>
      <c r="G206" s="3" t="s">
        <v>16</v>
      </c>
      <c r="H206" s="2">
        <v>0</v>
      </c>
      <c r="I206" s="2">
        <v>0</v>
      </c>
      <c r="J206" s="2">
        <v>0</v>
      </c>
      <c r="K206" s="7" t="e">
        <f t="shared" si="6"/>
        <v>#DIV/0!</v>
      </c>
      <c r="L206" s="7" t="e">
        <f t="shared" si="7"/>
        <v>#DIV/0!</v>
      </c>
    </row>
    <row r="207" spans="1:12" x14ac:dyDescent="0.25">
      <c r="A207" s="2">
        <v>2017</v>
      </c>
      <c r="B207" s="2">
        <v>23007</v>
      </c>
      <c r="C207" s="3" t="s">
        <v>29</v>
      </c>
      <c r="D207" s="2">
        <v>53</v>
      </c>
      <c r="E207" s="3" t="s">
        <v>24</v>
      </c>
      <c r="F207" s="2">
        <v>1</v>
      </c>
      <c r="G207" s="3" t="s">
        <v>12</v>
      </c>
      <c r="H207" s="2">
        <v>29.208943097755601</v>
      </c>
      <c r="I207" s="2">
        <v>26.3667250617581</v>
      </c>
      <c r="J207" s="2">
        <v>2.8422180359975</v>
      </c>
      <c r="K207" s="7">
        <f t="shared" si="6"/>
        <v>0.90269356797727152</v>
      </c>
      <c r="L207" s="7">
        <f t="shared" si="7"/>
        <v>9.7306432022728498E-2</v>
      </c>
    </row>
    <row r="208" spans="1:12" x14ac:dyDescent="0.25">
      <c r="A208" s="2">
        <v>2017</v>
      </c>
      <c r="B208" s="2">
        <v>23007</v>
      </c>
      <c r="C208" s="3" t="s">
        <v>29</v>
      </c>
      <c r="D208" s="2">
        <v>53</v>
      </c>
      <c r="E208" s="3" t="s">
        <v>24</v>
      </c>
      <c r="F208" s="2">
        <v>2</v>
      </c>
      <c r="G208" s="3" t="s">
        <v>13</v>
      </c>
      <c r="H208" s="2">
        <v>0</v>
      </c>
      <c r="I208" s="2">
        <v>0</v>
      </c>
      <c r="J208" s="2">
        <v>0</v>
      </c>
      <c r="K208" s="7" t="e">
        <f t="shared" si="6"/>
        <v>#DIV/0!</v>
      </c>
      <c r="L208" s="7" t="e">
        <f t="shared" si="7"/>
        <v>#DIV/0!</v>
      </c>
    </row>
    <row r="209" spans="1:12" x14ac:dyDescent="0.25">
      <c r="A209" s="2">
        <v>2017</v>
      </c>
      <c r="B209" s="2">
        <v>23007</v>
      </c>
      <c r="C209" s="3" t="s">
        <v>29</v>
      </c>
      <c r="D209" s="2">
        <v>53</v>
      </c>
      <c r="E209" s="3" t="s">
        <v>24</v>
      </c>
      <c r="F209" s="2">
        <v>3</v>
      </c>
      <c r="G209" s="3" t="s">
        <v>14</v>
      </c>
      <c r="H209" s="2">
        <v>1058.60784536955</v>
      </c>
      <c r="I209" s="2">
        <v>955.59433010358998</v>
      </c>
      <c r="J209" s="2">
        <v>103.013515265965</v>
      </c>
      <c r="K209" s="7">
        <f t="shared" si="6"/>
        <v>0.90268963552787673</v>
      </c>
      <c r="L209" s="7">
        <f t="shared" si="7"/>
        <v>9.7310364472127972E-2</v>
      </c>
    </row>
    <row r="210" spans="1:12" x14ac:dyDescent="0.25">
      <c r="A210" s="2">
        <v>2017</v>
      </c>
      <c r="B210" s="2">
        <v>23007</v>
      </c>
      <c r="C210" s="3" t="s">
        <v>29</v>
      </c>
      <c r="D210" s="2">
        <v>53</v>
      </c>
      <c r="E210" s="3" t="s">
        <v>24</v>
      </c>
      <c r="F210" s="2">
        <v>4</v>
      </c>
      <c r="G210" s="3" t="s">
        <v>15</v>
      </c>
      <c r="H210" s="2">
        <v>0</v>
      </c>
      <c r="I210" s="2">
        <v>0</v>
      </c>
      <c r="J210" s="2">
        <v>0</v>
      </c>
      <c r="K210" s="7" t="e">
        <f t="shared" si="6"/>
        <v>#DIV/0!</v>
      </c>
      <c r="L210" s="7" t="e">
        <f t="shared" si="7"/>
        <v>#DIV/0!</v>
      </c>
    </row>
    <row r="211" spans="1:12" x14ac:dyDescent="0.25">
      <c r="A211" s="2">
        <v>2017</v>
      </c>
      <c r="B211" s="2">
        <v>23007</v>
      </c>
      <c r="C211" s="3" t="s">
        <v>29</v>
      </c>
      <c r="D211" s="2">
        <v>53</v>
      </c>
      <c r="E211" s="3" t="s">
        <v>24</v>
      </c>
      <c r="F211" s="2">
        <v>5</v>
      </c>
      <c r="G211" s="3" t="s">
        <v>16</v>
      </c>
      <c r="H211" s="2">
        <v>0</v>
      </c>
      <c r="I211" s="2">
        <v>0</v>
      </c>
      <c r="J211" s="2">
        <v>0</v>
      </c>
      <c r="K211" s="7" t="e">
        <f t="shared" si="6"/>
        <v>#DIV/0!</v>
      </c>
      <c r="L211" s="7" t="e">
        <f t="shared" si="7"/>
        <v>#DIV/0!</v>
      </c>
    </row>
    <row r="212" spans="1:12" x14ac:dyDescent="0.25">
      <c r="A212" s="2">
        <v>2017</v>
      </c>
      <c r="B212" s="2">
        <v>23007</v>
      </c>
      <c r="C212" s="3" t="s">
        <v>29</v>
      </c>
      <c r="D212" s="2">
        <v>54</v>
      </c>
      <c r="E212" s="3" t="s">
        <v>25</v>
      </c>
      <c r="F212" s="2">
        <v>1</v>
      </c>
      <c r="G212" s="3" t="s">
        <v>12</v>
      </c>
      <c r="H212" s="2">
        <v>670.37741283027196</v>
      </c>
      <c r="I212" s="2">
        <v>605.14440538478902</v>
      </c>
      <c r="J212" s="2">
        <v>65.233007445482599</v>
      </c>
      <c r="K212" s="7">
        <f t="shared" si="6"/>
        <v>0.90269211611698674</v>
      </c>
      <c r="L212" s="7">
        <f t="shared" si="7"/>
        <v>9.7307883883012744E-2</v>
      </c>
    </row>
    <row r="213" spans="1:12" x14ac:dyDescent="0.25">
      <c r="A213" s="2">
        <v>2017</v>
      </c>
      <c r="B213" s="2">
        <v>23007</v>
      </c>
      <c r="C213" s="3" t="s">
        <v>29</v>
      </c>
      <c r="D213" s="2">
        <v>54</v>
      </c>
      <c r="E213" s="3" t="s">
        <v>25</v>
      </c>
      <c r="F213" s="2">
        <v>2</v>
      </c>
      <c r="G213" s="3" t="s">
        <v>13</v>
      </c>
      <c r="H213" s="2">
        <v>0</v>
      </c>
      <c r="I213" s="2">
        <v>0</v>
      </c>
      <c r="J213" s="2">
        <v>0</v>
      </c>
      <c r="K213" s="7" t="e">
        <f t="shared" si="6"/>
        <v>#DIV/0!</v>
      </c>
      <c r="L213" s="7" t="e">
        <f t="shared" si="7"/>
        <v>#DIV/0!</v>
      </c>
    </row>
    <row r="214" spans="1:12" x14ac:dyDescent="0.25">
      <c r="A214" s="2">
        <v>2017</v>
      </c>
      <c r="B214" s="2">
        <v>23007</v>
      </c>
      <c r="C214" s="3" t="s">
        <v>29</v>
      </c>
      <c r="D214" s="2">
        <v>54</v>
      </c>
      <c r="E214" s="3" t="s">
        <v>25</v>
      </c>
      <c r="F214" s="2">
        <v>3</v>
      </c>
      <c r="G214" s="3" t="s">
        <v>14</v>
      </c>
      <c r="H214" s="2">
        <v>24642.4837948934</v>
      </c>
      <c r="I214" s="2">
        <v>22244.499444171001</v>
      </c>
      <c r="J214" s="2">
        <v>2397.98435072242</v>
      </c>
      <c r="K214" s="7">
        <f t="shared" si="6"/>
        <v>0.90268901581993422</v>
      </c>
      <c r="L214" s="7">
        <f t="shared" si="7"/>
        <v>9.7310984180066631E-2</v>
      </c>
    </row>
    <row r="215" spans="1:12" x14ac:dyDescent="0.25">
      <c r="A215" s="2">
        <v>2017</v>
      </c>
      <c r="B215" s="2">
        <v>23007</v>
      </c>
      <c r="C215" s="3" t="s">
        <v>29</v>
      </c>
      <c r="D215" s="2">
        <v>54</v>
      </c>
      <c r="E215" s="3" t="s">
        <v>25</v>
      </c>
      <c r="F215" s="2">
        <v>4</v>
      </c>
      <c r="G215" s="3" t="s">
        <v>15</v>
      </c>
      <c r="H215" s="2">
        <v>0</v>
      </c>
      <c r="I215" s="2">
        <v>0</v>
      </c>
      <c r="J215" s="2">
        <v>0</v>
      </c>
      <c r="K215" s="7" t="e">
        <f t="shared" si="6"/>
        <v>#DIV/0!</v>
      </c>
      <c r="L215" s="7" t="e">
        <f t="shared" si="7"/>
        <v>#DIV/0!</v>
      </c>
    </row>
    <row r="216" spans="1:12" x14ac:dyDescent="0.25">
      <c r="A216" s="2">
        <v>2017</v>
      </c>
      <c r="B216" s="2">
        <v>23007</v>
      </c>
      <c r="C216" s="3" t="s">
        <v>29</v>
      </c>
      <c r="D216" s="2">
        <v>54</v>
      </c>
      <c r="E216" s="3" t="s">
        <v>25</v>
      </c>
      <c r="F216" s="2">
        <v>5</v>
      </c>
      <c r="G216" s="3" t="s">
        <v>16</v>
      </c>
      <c r="H216" s="2">
        <v>0</v>
      </c>
      <c r="I216" s="2">
        <v>0</v>
      </c>
      <c r="J216" s="2">
        <v>0</v>
      </c>
      <c r="K216" s="7" t="e">
        <f t="shared" si="6"/>
        <v>#DIV/0!</v>
      </c>
      <c r="L216" s="7" t="e">
        <f t="shared" si="7"/>
        <v>#DIV/0!</v>
      </c>
    </row>
    <row r="217" spans="1:12" x14ac:dyDescent="0.25">
      <c r="A217" s="2">
        <v>2017</v>
      </c>
      <c r="B217" s="2">
        <v>23007</v>
      </c>
      <c r="C217" s="3" t="s">
        <v>29</v>
      </c>
      <c r="D217" s="2">
        <v>61</v>
      </c>
      <c r="E217" s="3" t="s">
        <v>26</v>
      </c>
      <c r="F217" s="2">
        <v>1</v>
      </c>
      <c r="G217" s="3" t="s">
        <v>12</v>
      </c>
      <c r="H217" s="2">
        <v>5.5124934382608801</v>
      </c>
      <c r="I217" s="2">
        <v>4.9760885967319997</v>
      </c>
      <c r="J217" s="2">
        <v>0.53640484152888002</v>
      </c>
      <c r="K217" s="7">
        <f t="shared" si="6"/>
        <v>0.90269288344076304</v>
      </c>
      <c r="L217" s="7">
        <f t="shared" si="7"/>
        <v>9.7307116559236892E-2</v>
      </c>
    </row>
    <row r="218" spans="1:12" x14ac:dyDescent="0.25">
      <c r="A218" s="2">
        <v>2017</v>
      </c>
      <c r="B218" s="2">
        <v>23007</v>
      </c>
      <c r="C218" s="3" t="s">
        <v>29</v>
      </c>
      <c r="D218" s="2">
        <v>61</v>
      </c>
      <c r="E218" s="3" t="s">
        <v>26</v>
      </c>
      <c r="F218" s="2">
        <v>2</v>
      </c>
      <c r="G218" s="3" t="s">
        <v>13</v>
      </c>
      <c r="H218" s="2">
        <v>0</v>
      </c>
      <c r="I218" s="2">
        <v>0</v>
      </c>
      <c r="J218" s="2">
        <v>0</v>
      </c>
      <c r="K218" s="7" t="e">
        <f t="shared" si="6"/>
        <v>#DIV/0!</v>
      </c>
      <c r="L218" s="7" t="e">
        <f t="shared" si="7"/>
        <v>#DIV/0!</v>
      </c>
    </row>
    <row r="219" spans="1:12" x14ac:dyDescent="0.25">
      <c r="A219" s="2">
        <v>2017</v>
      </c>
      <c r="B219" s="2">
        <v>23007</v>
      </c>
      <c r="C219" s="3" t="s">
        <v>29</v>
      </c>
      <c r="D219" s="2">
        <v>61</v>
      </c>
      <c r="E219" s="3" t="s">
        <v>26</v>
      </c>
      <c r="F219" s="2">
        <v>3</v>
      </c>
      <c r="G219" s="3" t="s">
        <v>14</v>
      </c>
      <c r="H219" s="2">
        <v>356.50787461830799</v>
      </c>
      <c r="I219" s="2">
        <v>321.81692322406201</v>
      </c>
      <c r="J219" s="2">
        <v>34.690951394246198</v>
      </c>
      <c r="K219" s="7">
        <f t="shared" si="6"/>
        <v>0.902692327816356</v>
      </c>
      <c r="L219" s="7">
        <f t="shared" si="7"/>
        <v>9.7307672183644639E-2</v>
      </c>
    </row>
    <row r="220" spans="1:12" x14ac:dyDescent="0.25">
      <c r="A220" s="2">
        <v>2017</v>
      </c>
      <c r="B220" s="2">
        <v>23007</v>
      </c>
      <c r="C220" s="3" t="s">
        <v>29</v>
      </c>
      <c r="D220" s="2">
        <v>61</v>
      </c>
      <c r="E220" s="3" t="s">
        <v>26</v>
      </c>
      <c r="F220" s="2">
        <v>4</v>
      </c>
      <c r="G220" s="3" t="s">
        <v>15</v>
      </c>
      <c r="H220" s="2">
        <v>0</v>
      </c>
      <c r="I220" s="2">
        <v>0</v>
      </c>
      <c r="J220" s="2">
        <v>0</v>
      </c>
      <c r="K220" s="7" t="e">
        <f t="shared" si="6"/>
        <v>#DIV/0!</v>
      </c>
      <c r="L220" s="7" t="e">
        <f t="shared" si="7"/>
        <v>#DIV/0!</v>
      </c>
    </row>
    <row r="221" spans="1:12" x14ac:dyDescent="0.25">
      <c r="A221" s="2">
        <v>2017</v>
      </c>
      <c r="B221" s="2">
        <v>23007</v>
      </c>
      <c r="C221" s="3" t="s">
        <v>29</v>
      </c>
      <c r="D221" s="2">
        <v>61</v>
      </c>
      <c r="E221" s="3" t="s">
        <v>26</v>
      </c>
      <c r="F221" s="2">
        <v>5</v>
      </c>
      <c r="G221" s="3" t="s">
        <v>16</v>
      </c>
      <c r="H221" s="2">
        <v>0</v>
      </c>
      <c r="I221" s="2">
        <v>0</v>
      </c>
      <c r="J221" s="2">
        <v>0</v>
      </c>
      <c r="K221" s="7" t="e">
        <f t="shared" si="6"/>
        <v>#DIV/0!</v>
      </c>
      <c r="L221" s="7" t="e">
        <f t="shared" si="7"/>
        <v>#DIV/0!</v>
      </c>
    </row>
    <row r="222" spans="1:12" x14ac:dyDescent="0.25">
      <c r="A222" s="2">
        <v>2017</v>
      </c>
      <c r="B222" s="2">
        <v>23009</v>
      </c>
      <c r="C222" s="3" t="s">
        <v>30</v>
      </c>
      <c r="D222" s="2">
        <v>11</v>
      </c>
      <c r="E222" s="3" t="s">
        <v>11</v>
      </c>
      <c r="F222" s="2">
        <v>1</v>
      </c>
      <c r="G222" s="3" t="s">
        <v>12</v>
      </c>
      <c r="H222" s="2">
        <v>6798.3994712384101</v>
      </c>
      <c r="I222" s="2">
        <v>6136.8627502817999</v>
      </c>
      <c r="J222" s="2">
        <v>661.53672095660602</v>
      </c>
      <c r="K222" s="7">
        <f t="shared" si="6"/>
        <v>0.90269228459502349</v>
      </c>
      <c r="L222" s="7">
        <f t="shared" si="7"/>
        <v>9.7307715404975931E-2</v>
      </c>
    </row>
    <row r="223" spans="1:12" x14ac:dyDescent="0.25">
      <c r="A223" s="2">
        <v>2017</v>
      </c>
      <c r="B223" s="2">
        <v>23009</v>
      </c>
      <c r="C223" s="3" t="s">
        <v>30</v>
      </c>
      <c r="D223" s="2">
        <v>11</v>
      </c>
      <c r="E223" s="3" t="s">
        <v>11</v>
      </c>
      <c r="F223" s="2">
        <v>2</v>
      </c>
      <c r="G223" s="3" t="s">
        <v>13</v>
      </c>
      <c r="H223" s="2">
        <v>0</v>
      </c>
      <c r="I223" s="2">
        <v>0</v>
      </c>
      <c r="J223" s="2">
        <v>0</v>
      </c>
      <c r="K223" s="7" t="e">
        <f t="shared" si="6"/>
        <v>#DIV/0!</v>
      </c>
      <c r="L223" s="7" t="e">
        <f t="shared" si="7"/>
        <v>#DIV/0!</v>
      </c>
    </row>
    <row r="224" spans="1:12" x14ac:dyDescent="0.25">
      <c r="A224" s="2">
        <v>2017</v>
      </c>
      <c r="B224" s="2">
        <v>23009</v>
      </c>
      <c r="C224" s="3" t="s">
        <v>30</v>
      </c>
      <c r="D224" s="2">
        <v>11</v>
      </c>
      <c r="E224" s="3" t="s">
        <v>11</v>
      </c>
      <c r="F224" s="2">
        <v>3</v>
      </c>
      <c r="G224" s="3" t="s">
        <v>14</v>
      </c>
      <c r="H224" s="2">
        <v>357520.00057893601</v>
      </c>
      <c r="I224" s="2">
        <v>322730.561471525</v>
      </c>
      <c r="J224" s="2">
        <v>34789.439107410799</v>
      </c>
      <c r="K224" s="7">
        <f t="shared" si="6"/>
        <v>0.90269232755908457</v>
      </c>
      <c r="L224" s="7">
        <f t="shared" si="7"/>
        <v>9.7307672440914872E-2</v>
      </c>
    </row>
    <row r="225" spans="1:12" x14ac:dyDescent="0.25">
      <c r="A225" s="2">
        <v>2017</v>
      </c>
      <c r="B225" s="2">
        <v>23009</v>
      </c>
      <c r="C225" s="3" t="s">
        <v>30</v>
      </c>
      <c r="D225" s="2">
        <v>11</v>
      </c>
      <c r="E225" s="3" t="s">
        <v>11</v>
      </c>
      <c r="F225" s="2">
        <v>4</v>
      </c>
      <c r="G225" s="3" t="s">
        <v>15</v>
      </c>
      <c r="H225" s="2">
        <v>0</v>
      </c>
      <c r="I225" s="2">
        <v>0</v>
      </c>
      <c r="J225" s="2">
        <v>0</v>
      </c>
      <c r="K225" s="7" t="e">
        <f t="shared" si="6"/>
        <v>#DIV/0!</v>
      </c>
      <c r="L225" s="7" t="e">
        <f t="shared" si="7"/>
        <v>#DIV/0!</v>
      </c>
    </row>
    <row r="226" spans="1:12" x14ac:dyDescent="0.25">
      <c r="A226" s="2">
        <v>2017</v>
      </c>
      <c r="B226" s="2">
        <v>23009</v>
      </c>
      <c r="C226" s="3" t="s">
        <v>30</v>
      </c>
      <c r="D226" s="2">
        <v>11</v>
      </c>
      <c r="E226" s="3" t="s">
        <v>11</v>
      </c>
      <c r="F226" s="2">
        <v>5</v>
      </c>
      <c r="G226" s="3" t="s">
        <v>16</v>
      </c>
      <c r="H226" s="2">
        <v>0</v>
      </c>
      <c r="I226" s="2">
        <v>0</v>
      </c>
      <c r="J226" s="2">
        <v>0</v>
      </c>
      <c r="K226" s="7" t="e">
        <f t="shared" si="6"/>
        <v>#DIV/0!</v>
      </c>
      <c r="L226" s="7" t="e">
        <f t="shared" si="7"/>
        <v>#DIV/0!</v>
      </c>
    </row>
    <row r="227" spans="1:12" x14ac:dyDescent="0.25">
      <c r="A227" s="2">
        <v>2017</v>
      </c>
      <c r="B227" s="2">
        <v>23009</v>
      </c>
      <c r="C227" s="3" t="s">
        <v>30</v>
      </c>
      <c r="D227" s="2">
        <v>21</v>
      </c>
      <c r="E227" s="3" t="s">
        <v>17</v>
      </c>
      <c r="F227" s="2">
        <v>1</v>
      </c>
      <c r="G227" s="3" t="s">
        <v>12</v>
      </c>
      <c r="H227" s="2">
        <v>474968.78392677801</v>
      </c>
      <c r="I227" s="2">
        <v>428750.66643754399</v>
      </c>
      <c r="J227" s="2">
        <v>46218.117489234101</v>
      </c>
      <c r="K227" s="7">
        <f t="shared" si="6"/>
        <v>0.90269230515081789</v>
      </c>
      <c r="L227" s="7">
        <f t="shared" si="7"/>
        <v>9.7307694849182266E-2</v>
      </c>
    </row>
    <row r="228" spans="1:12" x14ac:dyDescent="0.25">
      <c r="A228" s="2">
        <v>2017</v>
      </c>
      <c r="B228" s="2">
        <v>23009</v>
      </c>
      <c r="C228" s="3" t="s">
        <v>30</v>
      </c>
      <c r="D228" s="2">
        <v>21</v>
      </c>
      <c r="E228" s="3" t="s">
        <v>17</v>
      </c>
      <c r="F228" s="2">
        <v>2</v>
      </c>
      <c r="G228" s="3" t="s">
        <v>13</v>
      </c>
      <c r="H228" s="2">
        <v>0</v>
      </c>
      <c r="I228" s="2">
        <v>0</v>
      </c>
      <c r="J228" s="2">
        <v>0</v>
      </c>
      <c r="K228" s="7" t="e">
        <f t="shared" si="6"/>
        <v>#DIV/0!</v>
      </c>
      <c r="L228" s="7" t="e">
        <f t="shared" si="7"/>
        <v>#DIV/0!</v>
      </c>
    </row>
    <row r="229" spans="1:12" x14ac:dyDescent="0.25">
      <c r="A229" s="2">
        <v>2017</v>
      </c>
      <c r="B229" s="2">
        <v>23009</v>
      </c>
      <c r="C229" s="3" t="s">
        <v>30</v>
      </c>
      <c r="D229" s="2">
        <v>21</v>
      </c>
      <c r="E229" s="3" t="s">
        <v>17</v>
      </c>
      <c r="F229" s="2">
        <v>3</v>
      </c>
      <c r="G229" s="3" t="s">
        <v>14</v>
      </c>
      <c r="H229" s="2">
        <v>7019591.1655505896</v>
      </c>
      <c r="I229" s="2">
        <v>6336526.7257978497</v>
      </c>
      <c r="J229" s="2">
        <v>683064.43975273997</v>
      </c>
      <c r="K229" s="7">
        <f t="shared" si="6"/>
        <v>0.90269170616303795</v>
      </c>
      <c r="L229" s="7">
        <f t="shared" si="7"/>
        <v>9.7308293836962087E-2</v>
      </c>
    </row>
    <row r="230" spans="1:12" x14ac:dyDescent="0.25">
      <c r="A230" s="2">
        <v>2017</v>
      </c>
      <c r="B230" s="2">
        <v>23009</v>
      </c>
      <c r="C230" s="3" t="s">
        <v>30</v>
      </c>
      <c r="D230" s="2">
        <v>21</v>
      </c>
      <c r="E230" s="3" t="s">
        <v>17</v>
      </c>
      <c r="F230" s="2">
        <v>4</v>
      </c>
      <c r="G230" s="3" t="s">
        <v>15</v>
      </c>
      <c r="H230" s="2">
        <v>0</v>
      </c>
      <c r="I230" s="2">
        <v>0</v>
      </c>
      <c r="J230" s="2">
        <v>0</v>
      </c>
      <c r="K230" s="7" t="e">
        <f t="shared" si="6"/>
        <v>#DIV/0!</v>
      </c>
      <c r="L230" s="7" t="e">
        <f t="shared" si="7"/>
        <v>#DIV/0!</v>
      </c>
    </row>
    <row r="231" spans="1:12" x14ac:dyDescent="0.25">
      <c r="A231" s="2">
        <v>2017</v>
      </c>
      <c r="B231" s="2">
        <v>23009</v>
      </c>
      <c r="C231" s="3" t="s">
        <v>30</v>
      </c>
      <c r="D231" s="2">
        <v>21</v>
      </c>
      <c r="E231" s="3" t="s">
        <v>17</v>
      </c>
      <c r="F231" s="2">
        <v>5</v>
      </c>
      <c r="G231" s="3" t="s">
        <v>16</v>
      </c>
      <c r="H231" s="2">
        <v>0</v>
      </c>
      <c r="I231" s="2">
        <v>0</v>
      </c>
      <c r="J231" s="2">
        <v>0</v>
      </c>
      <c r="K231" s="7" t="e">
        <f t="shared" si="6"/>
        <v>#DIV/0!</v>
      </c>
      <c r="L231" s="7" t="e">
        <f t="shared" si="7"/>
        <v>#DIV/0!</v>
      </c>
    </row>
    <row r="232" spans="1:12" x14ac:dyDescent="0.25">
      <c r="A232" s="2">
        <v>2017</v>
      </c>
      <c r="B232" s="2">
        <v>23009</v>
      </c>
      <c r="C232" s="3" t="s">
        <v>30</v>
      </c>
      <c r="D232" s="2">
        <v>31</v>
      </c>
      <c r="E232" s="3" t="s">
        <v>18</v>
      </c>
      <c r="F232" s="2">
        <v>1</v>
      </c>
      <c r="G232" s="3" t="s">
        <v>12</v>
      </c>
      <c r="H232" s="2">
        <v>1053252.01216123</v>
      </c>
      <c r="I232" s="2">
        <v>950766.95071096602</v>
      </c>
      <c r="J232" s="2">
        <v>102485.06145026701</v>
      </c>
      <c r="K232" s="7">
        <f t="shared" si="6"/>
        <v>0.90269654340373029</v>
      </c>
      <c r="L232" s="7">
        <f t="shared" si="7"/>
        <v>9.7303456596272583E-2</v>
      </c>
    </row>
    <row r="233" spans="1:12" x14ac:dyDescent="0.25">
      <c r="A233" s="2">
        <v>2017</v>
      </c>
      <c r="B233" s="2">
        <v>23009</v>
      </c>
      <c r="C233" s="3" t="s">
        <v>30</v>
      </c>
      <c r="D233" s="2">
        <v>31</v>
      </c>
      <c r="E233" s="3" t="s">
        <v>18</v>
      </c>
      <c r="F233" s="2">
        <v>2</v>
      </c>
      <c r="G233" s="3" t="s">
        <v>13</v>
      </c>
      <c r="H233" s="2">
        <v>0</v>
      </c>
      <c r="I233" s="2">
        <v>0</v>
      </c>
      <c r="J233" s="2">
        <v>0</v>
      </c>
      <c r="K233" s="7" t="e">
        <f t="shared" si="6"/>
        <v>#DIV/0!</v>
      </c>
      <c r="L233" s="7" t="e">
        <f t="shared" si="7"/>
        <v>#DIV/0!</v>
      </c>
    </row>
    <row r="234" spans="1:12" x14ac:dyDescent="0.25">
      <c r="A234" s="2">
        <v>2017</v>
      </c>
      <c r="B234" s="2">
        <v>23009</v>
      </c>
      <c r="C234" s="3" t="s">
        <v>30</v>
      </c>
      <c r="D234" s="2">
        <v>31</v>
      </c>
      <c r="E234" s="3" t="s">
        <v>18</v>
      </c>
      <c r="F234" s="2">
        <v>3</v>
      </c>
      <c r="G234" s="3" t="s">
        <v>14</v>
      </c>
      <c r="H234" s="2">
        <v>19202981.507159799</v>
      </c>
      <c r="I234" s="2">
        <v>17334341.834445599</v>
      </c>
      <c r="J234" s="2">
        <v>1868639.6727141601</v>
      </c>
      <c r="K234" s="7">
        <f t="shared" si="6"/>
        <v>0.90269012798780857</v>
      </c>
      <c r="L234" s="7">
        <f t="shared" si="7"/>
        <v>9.7309872012189408E-2</v>
      </c>
    </row>
    <row r="235" spans="1:12" x14ac:dyDescent="0.25">
      <c r="A235" s="2">
        <v>2017</v>
      </c>
      <c r="B235" s="2">
        <v>23009</v>
      </c>
      <c r="C235" s="3" t="s">
        <v>30</v>
      </c>
      <c r="D235" s="2">
        <v>31</v>
      </c>
      <c r="E235" s="3" t="s">
        <v>18</v>
      </c>
      <c r="F235" s="2">
        <v>4</v>
      </c>
      <c r="G235" s="3" t="s">
        <v>15</v>
      </c>
      <c r="H235" s="2">
        <v>0</v>
      </c>
      <c r="I235" s="2">
        <v>0</v>
      </c>
      <c r="J235" s="2">
        <v>0</v>
      </c>
      <c r="K235" s="7" t="e">
        <f t="shared" si="6"/>
        <v>#DIV/0!</v>
      </c>
      <c r="L235" s="7" t="e">
        <f t="shared" si="7"/>
        <v>#DIV/0!</v>
      </c>
    </row>
    <row r="236" spans="1:12" x14ac:dyDescent="0.25">
      <c r="A236" s="2">
        <v>2017</v>
      </c>
      <c r="B236" s="2">
        <v>23009</v>
      </c>
      <c r="C236" s="3" t="s">
        <v>30</v>
      </c>
      <c r="D236" s="2">
        <v>31</v>
      </c>
      <c r="E236" s="3" t="s">
        <v>18</v>
      </c>
      <c r="F236" s="2">
        <v>5</v>
      </c>
      <c r="G236" s="3" t="s">
        <v>16</v>
      </c>
      <c r="H236" s="2">
        <v>0</v>
      </c>
      <c r="I236" s="2">
        <v>0</v>
      </c>
      <c r="J236" s="2">
        <v>0</v>
      </c>
      <c r="K236" s="7" t="e">
        <f t="shared" si="6"/>
        <v>#DIV/0!</v>
      </c>
      <c r="L236" s="7" t="e">
        <f t="shared" si="7"/>
        <v>#DIV/0!</v>
      </c>
    </row>
    <row r="237" spans="1:12" x14ac:dyDescent="0.25">
      <c r="A237" s="2">
        <v>2017</v>
      </c>
      <c r="B237" s="2">
        <v>23009</v>
      </c>
      <c r="C237" s="3" t="s">
        <v>30</v>
      </c>
      <c r="D237" s="2">
        <v>32</v>
      </c>
      <c r="E237" s="3" t="s">
        <v>19</v>
      </c>
      <c r="F237" s="2">
        <v>1</v>
      </c>
      <c r="G237" s="3" t="s">
        <v>12</v>
      </c>
      <c r="H237" s="2">
        <v>93309.579186871197</v>
      </c>
      <c r="I237" s="2">
        <v>84229.670771429504</v>
      </c>
      <c r="J237" s="2">
        <v>9079.9084154416796</v>
      </c>
      <c r="K237" s="7">
        <f t="shared" si="6"/>
        <v>0.90269050086211033</v>
      </c>
      <c r="L237" s="7">
        <f t="shared" si="7"/>
        <v>9.7309499137889555E-2</v>
      </c>
    </row>
    <row r="238" spans="1:12" x14ac:dyDescent="0.25">
      <c r="A238" s="2">
        <v>2017</v>
      </c>
      <c r="B238" s="2">
        <v>23009</v>
      </c>
      <c r="C238" s="3" t="s">
        <v>30</v>
      </c>
      <c r="D238" s="2">
        <v>32</v>
      </c>
      <c r="E238" s="3" t="s">
        <v>19</v>
      </c>
      <c r="F238" s="2">
        <v>2</v>
      </c>
      <c r="G238" s="3" t="s">
        <v>13</v>
      </c>
      <c r="H238" s="2">
        <v>0</v>
      </c>
      <c r="I238" s="2">
        <v>0</v>
      </c>
      <c r="J238" s="2">
        <v>0</v>
      </c>
      <c r="K238" s="7" t="e">
        <f t="shared" si="6"/>
        <v>#DIV/0!</v>
      </c>
      <c r="L238" s="7" t="e">
        <f t="shared" si="7"/>
        <v>#DIV/0!</v>
      </c>
    </row>
    <row r="239" spans="1:12" x14ac:dyDescent="0.25">
      <c r="A239" s="2">
        <v>2017</v>
      </c>
      <c r="B239" s="2">
        <v>23009</v>
      </c>
      <c r="C239" s="3" t="s">
        <v>30</v>
      </c>
      <c r="D239" s="2">
        <v>32</v>
      </c>
      <c r="E239" s="3" t="s">
        <v>19</v>
      </c>
      <c r="F239" s="2">
        <v>3</v>
      </c>
      <c r="G239" s="3" t="s">
        <v>14</v>
      </c>
      <c r="H239" s="2">
        <v>1552609.6579859401</v>
      </c>
      <c r="I239" s="2">
        <v>1401527.5513121299</v>
      </c>
      <c r="J239" s="2">
        <v>151082.10667381101</v>
      </c>
      <c r="K239" s="7">
        <f t="shared" si="6"/>
        <v>0.90269150658910924</v>
      </c>
      <c r="L239" s="7">
        <f t="shared" si="7"/>
        <v>9.7308493410891275E-2</v>
      </c>
    </row>
    <row r="240" spans="1:12" x14ac:dyDescent="0.25">
      <c r="A240" s="2">
        <v>2017</v>
      </c>
      <c r="B240" s="2">
        <v>23009</v>
      </c>
      <c r="C240" s="3" t="s">
        <v>30</v>
      </c>
      <c r="D240" s="2">
        <v>32</v>
      </c>
      <c r="E240" s="3" t="s">
        <v>19</v>
      </c>
      <c r="F240" s="2">
        <v>4</v>
      </c>
      <c r="G240" s="3" t="s">
        <v>15</v>
      </c>
      <c r="H240" s="2">
        <v>0</v>
      </c>
      <c r="I240" s="2">
        <v>0</v>
      </c>
      <c r="J240" s="2">
        <v>0</v>
      </c>
      <c r="K240" s="7" t="e">
        <f t="shared" si="6"/>
        <v>#DIV/0!</v>
      </c>
      <c r="L240" s="7" t="e">
        <f t="shared" si="7"/>
        <v>#DIV/0!</v>
      </c>
    </row>
    <row r="241" spans="1:12" x14ac:dyDescent="0.25">
      <c r="A241" s="2">
        <v>2017</v>
      </c>
      <c r="B241" s="2">
        <v>23009</v>
      </c>
      <c r="C241" s="3" t="s">
        <v>30</v>
      </c>
      <c r="D241" s="2">
        <v>32</v>
      </c>
      <c r="E241" s="3" t="s">
        <v>19</v>
      </c>
      <c r="F241" s="2">
        <v>5</v>
      </c>
      <c r="G241" s="3" t="s">
        <v>16</v>
      </c>
      <c r="H241" s="2">
        <v>0</v>
      </c>
      <c r="I241" s="2">
        <v>0</v>
      </c>
      <c r="J241" s="2">
        <v>0</v>
      </c>
      <c r="K241" s="7" t="e">
        <f t="shared" si="6"/>
        <v>#DIV/0!</v>
      </c>
      <c r="L241" s="7" t="e">
        <f t="shared" si="7"/>
        <v>#DIV/0!</v>
      </c>
    </row>
    <row r="242" spans="1:12" x14ac:dyDescent="0.25">
      <c r="A242" s="2">
        <v>2017</v>
      </c>
      <c r="B242" s="2">
        <v>23009</v>
      </c>
      <c r="C242" s="3" t="s">
        <v>30</v>
      </c>
      <c r="D242" s="2">
        <v>42</v>
      </c>
      <c r="E242" s="3" t="s">
        <v>20</v>
      </c>
      <c r="F242" s="2">
        <v>1</v>
      </c>
      <c r="G242" s="3" t="s">
        <v>12</v>
      </c>
      <c r="H242" s="2">
        <v>43.687911027515497</v>
      </c>
      <c r="I242" s="2">
        <v>39.436692774689497</v>
      </c>
      <c r="J242" s="2">
        <v>4.2512182528259599</v>
      </c>
      <c r="K242" s="7">
        <f t="shared" si="6"/>
        <v>0.9026911987128774</v>
      </c>
      <c r="L242" s="7">
        <f t="shared" si="7"/>
        <v>9.7308801287121729E-2</v>
      </c>
    </row>
    <row r="243" spans="1:12" x14ac:dyDescent="0.25">
      <c r="A243" s="2">
        <v>2017</v>
      </c>
      <c r="B243" s="2">
        <v>23009</v>
      </c>
      <c r="C243" s="3" t="s">
        <v>30</v>
      </c>
      <c r="D243" s="2">
        <v>42</v>
      </c>
      <c r="E243" s="3" t="s">
        <v>20</v>
      </c>
      <c r="F243" s="2">
        <v>2</v>
      </c>
      <c r="G243" s="3" t="s">
        <v>13</v>
      </c>
      <c r="H243" s="2">
        <v>0</v>
      </c>
      <c r="I243" s="2">
        <v>0</v>
      </c>
      <c r="J243" s="2">
        <v>0</v>
      </c>
      <c r="K243" s="7" t="e">
        <f t="shared" si="6"/>
        <v>#DIV/0!</v>
      </c>
      <c r="L243" s="7" t="e">
        <f t="shared" si="7"/>
        <v>#DIV/0!</v>
      </c>
    </row>
    <row r="244" spans="1:12" x14ac:dyDescent="0.25">
      <c r="A244" s="2">
        <v>2017</v>
      </c>
      <c r="B244" s="2">
        <v>23009</v>
      </c>
      <c r="C244" s="3" t="s">
        <v>30</v>
      </c>
      <c r="D244" s="2">
        <v>42</v>
      </c>
      <c r="E244" s="3" t="s">
        <v>20</v>
      </c>
      <c r="F244" s="2">
        <v>3</v>
      </c>
      <c r="G244" s="3" t="s">
        <v>14</v>
      </c>
      <c r="H244" s="2">
        <v>6741.6023360811796</v>
      </c>
      <c r="I244" s="2">
        <v>6085.5920933098096</v>
      </c>
      <c r="J244" s="2">
        <v>656.01024277137299</v>
      </c>
      <c r="K244" s="7">
        <f t="shared" si="6"/>
        <v>0.90269223693892608</v>
      </c>
      <c r="L244" s="7">
        <f t="shared" si="7"/>
        <v>9.7307763061074387E-2</v>
      </c>
    </row>
    <row r="245" spans="1:12" x14ac:dyDescent="0.25">
      <c r="A245" s="2">
        <v>2017</v>
      </c>
      <c r="B245" s="2">
        <v>23009</v>
      </c>
      <c r="C245" s="3" t="s">
        <v>30</v>
      </c>
      <c r="D245" s="2">
        <v>42</v>
      </c>
      <c r="E245" s="3" t="s">
        <v>20</v>
      </c>
      <c r="F245" s="2">
        <v>4</v>
      </c>
      <c r="G245" s="3" t="s">
        <v>15</v>
      </c>
      <c r="H245" s="2">
        <v>0</v>
      </c>
      <c r="I245" s="2">
        <v>0</v>
      </c>
      <c r="J245" s="2">
        <v>0</v>
      </c>
      <c r="K245" s="7" t="e">
        <f t="shared" si="6"/>
        <v>#DIV/0!</v>
      </c>
      <c r="L245" s="7" t="e">
        <f t="shared" si="7"/>
        <v>#DIV/0!</v>
      </c>
    </row>
    <row r="246" spans="1:12" x14ac:dyDescent="0.25">
      <c r="A246" s="2">
        <v>2017</v>
      </c>
      <c r="B246" s="2">
        <v>23009</v>
      </c>
      <c r="C246" s="3" t="s">
        <v>30</v>
      </c>
      <c r="D246" s="2">
        <v>42</v>
      </c>
      <c r="E246" s="3" t="s">
        <v>20</v>
      </c>
      <c r="F246" s="2">
        <v>5</v>
      </c>
      <c r="G246" s="3" t="s">
        <v>16</v>
      </c>
      <c r="H246" s="2">
        <v>0</v>
      </c>
      <c r="I246" s="2">
        <v>0</v>
      </c>
      <c r="J246" s="2">
        <v>0</v>
      </c>
      <c r="K246" s="7" t="e">
        <f t="shared" si="6"/>
        <v>#DIV/0!</v>
      </c>
      <c r="L246" s="7" t="e">
        <f t="shared" si="7"/>
        <v>#DIV/0!</v>
      </c>
    </row>
    <row r="247" spans="1:12" x14ac:dyDescent="0.25">
      <c r="A247" s="2">
        <v>2017</v>
      </c>
      <c r="B247" s="2">
        <v>23009</v>
      </c>
      <c r="C247" s="3" t="s">
        <v>30</v>
      </c>
      <c r="D247" s="2">
        <v>43</v>
      </c>
      <c r="E247" s="3" t="s">
        <v>21</v>
      </c>
      <c r="F247" s="2">
        <v>1</v>
      </c>
      <c r="G247" s="3" t="s">
        <v>12</v>
      </c>
      <c r="H247" s="2">
        <v>175.403115853386</v>
      </c>
      <c r="I247" s="2">
        <v>158.33480422611501</v>
      </c>
      <c r="J247" s="2">
        <v>17.068311627271399</v>
      </c>
      <c r="K247" s="7">
        <f t="shared" si="6"/>
        <v>0.90269094397651495</v>
      </c>
      <c r="L247" s="7">
        <f t="shared" si="7"/>
        <v>9.7309056023487453E-2</v>
      </c>
    </row>
    <row r="248" spans="1:12" x14ac:dyDescent="0.25">
      <c r="A248" s="2">
        <v>2017</v>
      </c>
      <c r="B248" s="2">
        <v>23009</v>
      </c>
      <c r="C248" s="3" t="s">
        <v>30</v>
      </c>
      <c r="D248" s="2">
        <v>43</v>
      </c>
      <c r="E248" s="3" t="s">
        <v>21</v>
      </c>
      <c r="F248" s="2">
        <v>2</v>
      </c>
      <c r="G248" s="3" t="s">
        <v>13</v>
      </c>
      <c r="H248" s="2">
        <v>0</v>
      </c>
      <c r="I248" s="2">
        <v>0</v>
      </c>
      <c r="J248" s="2">
        <v>0</v>
      </c>
      <c r="K248" s="7" t="e">
        <f t="shared" si="6"/>
        <v>#DIV/0!</v>
      </c>
      <c r="L248" s="7" t="e">
        <f t="shared" si="7"/>
        <v>#DIV/0!</v>
      </c>
    </row>
    <row r="249" spans="1:12" x14ac:dyDescent="0.25">
      <c r="A249" s="2">
        <v>2017</v>
      </c>
      <c r="B249" s="2">
        <v>23009</v>
      </c>
      <c r="C249" s="3" t="s">
        <v>30</v>
      </c>
      <c r="D249" s="2">
        <v>43</v>
      </c>
      <c r="E249" s="3" t="s">
        <v>21</v>
      </c>
      <c r="F249" s="2">
        <v>3</v>
      </c>
      <c r="G249" s="3" t="s">
        <v>14</v>
      </c>
      <c r="H249" s="2">
        <v>5760.5739455937401</v>
      </c>
      <c r="I249" s="2">
        <v>5200.02716291868</v>
      </c>
      <c r="J249" s="2">
        <v>560.54678267506597</v>
      </c>
      <c r="K249" s="7">
        <f t="shared" si="6"/>
        <v>0.90269254626896644</v>
      </c>
      <c r="L249" s="7">
        <f t="shared" si="7"/>
        <v>9.7307453731034541E-2</v>
      </c>
    </row>
    <row r="250" spans="1:12" x14ac:dyDescent="0.25">
      <c r="A250" s="2">
        <v>2017</v>
      </c>
      <c r="B250" s="2">
        <v>23009</v>
      </c>
      <c r="C250" s="3" t="s">
        <v>30</v>
      </c>
      <c r="D250" s="2">
        <v>43</v>
      </c>
      <c r="E250" s="3" t="s">
        <v>21</v>
      </c>
      <c r="F250" s="2">
        <v>4</v>
      </c>
      <c r="G250" s="3" t="s">
        <v>15</v>
      </c>
      <c r="H250" s="2">
        <v>0</v>
      </c>
      <c r="I250" s="2">
        <v>0</v>
      </c>
      <c r="J250" s="2">
        <v>0</v>
      </c>
      <c r="K250" s="7" t="e">
        <f t="shared" si="6"/>
        <v>#DIV/0!</v>
      </c>
      <c r="L250" s="7" t="e">
        <f t="shared" si="7"/>
        <v>#DIV/0!</v>
      </c>
    </row>
    <row r="251" spans="1:12" x14ac:dyDescent="0.25">
      <c r="A251" s="2">
        <v>2017</v>
      </c>
      <c r="B251" s="2">
        <v>23009</v>
      </c>
      <c r="C251" s="3" t="s">
        <v>30</v>
      </c>
      <c r="D251" s="2">
        <v>43</v>
      </c>
      <c r="E251" s="3" t="s">
        <v>21</v>
      </c>
      <c r="F251" s="2">
        <v>5</v>
      </c>
      <c r="G251" s="3" t="s">
        <v>16</v>
      </c>
      <c r="H251" s="2">
        <v>0</v>
      </c>
      <c r="I251" s="2">
        <v>0</v>
      </c>
      <c r="J251" s="2">
        <v>0</v>
      </c>
      <c r="K251" s="7" t="e">
        <f t="shared" si="6"/>
        <v>#DIV/0!</v>
      </c>
      <c r="L251" s="7" t="e">
        <f t="shared" si="7"/>
        <v>#DIV/0!</v>
      </c>
    </row>
    <row r="252" spans="1:12" x14ac:dyDescent="0.25">
      <c r="A252" s="2">
        <v>2017</v>
      </c>
      <c r="B252" s="2">
        <v>23009</v>
      </c>
      <c r="C252" s="3" t="s">
        <v>30</v>
      </c>
      <c r="D252" s="2">
        <v>51</v>
      </c>
      <c r="E252" s="3" t="s">
        <v>22</v>
      </c>
      <c r="F252" s="2">
        <v>1</v>
      </c>
      <c r="G252" s="3" t="s">
        <v>12</v>
      </c>
      <c r="H252" s="2">
        <v>48.027569771366998</v>
      </c>
      <c r="I252" s="2">
        <v>43.354078753284199</v>
      </c>
      <c r="J252" s="2">
        <v>4.67349101808274</v>
      </c>
      <c r="K252" s="7">
        <f t="shared" si="6"/>
        <v>0.90269149489906042</v>
      </c>
      <c r="L252" s="7">
        <f t="shared" si="7"/>
        <v>9.7308505100938386E-2</v>
      </c>
    </row>
    <row r="253" spans="1:12" x14ac:dyDescent="0.25">
      <c r="A253" s="2">
        <v>2017</v>
      </c>
      <c r="B253" s="2">
        <v>23009</v>
      </c>
      <c r="C253" s="3" t="s">
        <v>30</v>
      </c>
      <c r="D253" s="2">
        <v>51</v>
      </c>
      <c r="E253" s="3" t="s">
        <v>22</v>
      </c>
      <c r="F253" s="2">
        <v>2</v>
      </c>
      <c r="G253" s="3" t="s">
        <v>13</v>
      </c>
      <c r="H253" s="2">
        <v>0</v>
      </c>
      <c r="I253" s="2">
        <v>0</v>
      </c>
      <c r="J253" s="2">
        <v>0</v>
      </c>
      <c r="K253" s="7" t="e">
        <f t="shared" si="6"/>
        <v>#DIV/0!</v>
      </c>
      <c r="L253" s="7" t="e">
        <f t="shared" si="7"/>
        <v>#DIV/0!</v>
      </c>
    </row>
    <row r="254" spans="1:12" x14ac:dyDescent="0.25">
      <c r="A254" s="2">
        <v>2017</v>
      </c>
      <c r="B254" s="2">
        <v>23009</v>
      </c>
      <c r="C254" s="3" t="s">
        <v>30</v>
      </c>
      <c r="D254" s="2">
        <v>51</v>
      </c>
      <c r="E254" s="3" t="s">
        <v>22</v>
      </c>
      <c r="F254" s="2">
        <v>3</v>
      </c>
      <c r="G254" s="3" t="s">
        <v>14</v>
      </c>
      <c r="H254" s="2">
        <v>4564.7892950271098</v>
      </c>
      <c r="I254" s="2">
        <v>4120.6056916163798</v>
      </c>
      <c r="J254" s="2">
        <v>444.18360341073202</v>
      </c>
      <c r="K254" s="7">
        <f t="shared" si="6"/>
        <v>0.90269351448606305</v>
      </c>
      <c r="L254" s="7">
        <f t="shared" si="7"/>
        <v>9.7306485513937405E-2</v>
      </c>
    </row>
    <row r="255" spans="1:12" x14ac:dyDescent="0.25">
      <c r="A255" s="2">
        <v>2017</v>
      </c>
      <c r="B255" s="2">
        <v>23009</v>
      </c>
      <c r="C255" s="3" t="s">
        <v>30</v>
      </c>
      <c r="D255" s="2">
        <v>51</v>
      </c>
      <c r="E255" s="3" t="s">
        <v>22</v>
      </c>
      <c r="F255" s="2">
        <v>4</v>
      </c>
      <c r="G255" s="3" t="s">
        <v>15</v>
      </c>
      <c r="H255" s="2">
        <v>0</v>
      </c>
      <c r="I255" s="2">
        <v>0</v>
      </c>
      <c r="J255" s="2">
        <v>0</v>
      </c>
      <c r="K255" s="7" t="e">
        <f t="shared" si="6"/>
        <v>#DIV/0!</v>
      </c>
      <c r="L255" s="7" t="e">
        <f t="shared" si="7"/>
        <v>#DIV/0!</v>
      </c>
    </row>
    <row r="256" spans="1:12" x14ac:dyDescent="0.25">
      <c r="A256" s="2">
        <v>2017</v>
      </c>
      <c r="B256" s="2">
        <v>23009</v>
      </c>
      <c r="C256" s="3" t="s">
        <v>30</v>
      </c>
      <c r="D256" s="2">
        <v>51</v>
      </c>
      <c r="E256" s="3" t="s">
        <v>22</v>
      </c>
      <c r="F256" s="2">
        <v>5</v>
      </c>
      <c r="G256" s="3" t="s">
        <v>16</v>
      </c>
      <c r="H256" s="2">
        <v>0</v>
      </c>
      <c r="I256" s="2">
        <v>0</v>
      </c>
      <c r="J256" s="2">
        <v>0</v>
      </c>
      <c r="K256" s="7" t="e">
        <f t="shared" si="6"/>
        <v>#DIV/0!</v>
      </c>
      <c r="L256" s="7" t="e">
        <f t="shared" si="7"/>
        <v>#DIV/0!</v>
      </c>
    </row>
    <row r="257" spans="1:12" x14ac:dyDescent="0.25">
      <c r="A257" s="2">
        <v>2017</v>
      </c>
      <c r="B257" s="2">
        <v>23009</v>
      </c>
      <c r="C257" s="3" t="s">
        <v>30</v>
      </c>
      <c r="D257" s="2">
        <v>52</v>
      </c>
      <c r="E257" s="3" t="s">
        <v>23</v>
      </c>
      <c r="F257" s="2">
        <v>1</v>
      </c>
      <c r="G257" s="3" t="s">
        <v>12</v>
      </c>
      <c r="H257" s="2">
        <v>20965.008460782599</v>
      </c>
      <c r="I257" s="2">
        <v>18924.947145055401</v>
      </c>
      <c r="J257" s="2">
        <v>2040.06131572719</v>
      </c>
      <c r="K257" s="7">
        <f t="shared" si="6"/>
        <v>0.90269208240276355</v>
      </c>
      <c r="L257" s="7">
        <f t="shared" si="7"/>
        <v>9.730791759723606E-2</v>
      </c>
    </row>
    <row r="258" spans="1:12" x14ac:dyDescent="0.25">
      <c r="A258" s="2">
        <v>2017</v>
      </c>
      <c r="B258" s="2">
        <v>23009</v>
      </c>
      <c r="C258" s="3" t="s">
        <v>30</v>
      </c>
      <c r="D258" s="2">
        <v>52</v>
      </c>
      <c r="E258" s="3" t="s">
        <v>23</v>
      </c>
      <c r="F258" s="2">
        <v>2</v>
      </c>
      <c r="G258" s="3" t="s">
        <v>13</v>
      </c>
      <c r="H258" s="2">
        <v>0</v>
      </c>
      <c r="I258" s="2">
        <v>0</v>
      </c>
      <c r="J258" s="2">
        <v>0</v>
      </c>
      <c r="K258" s="7" t="e">
        <f t="shared" si="6"/>
        <v>#DIV/0!</v>
      </c>
      <c r="L258" s="7" t="e">
        <f t="shared" si="7"/>
        <v>#DIV/0!</v>
      </c>
    </row>
    <row r="259" spans="1:12" x14ac:dyDescent="0.25">
      <c r="A259" s="2">
        <v>2017</v>
      </c>
      <c r="B259" s="2">
        <v>23009</v>
      </c>
      <c r="C259" s="3" t="s">
        <v>30</v>
      </c>
      <c r="D259" s="2">
        <v>52</v>
      </c>
      <c r="E259" s="3" t="s">
        <v>23</v>
      </c>
      <c r="F259" s="2">
        <v>3</v>
      </c>
      <c r="G259" s="3" t="s">
        <v>14</v>
      </c>
      <c r="H259" s="2">
        <v>1340948.81646966</v>
      </c>
      <c r="I259" s="2">
        <v>1210465.3827003799</v>
      </c>
      <c r="J259" s="2">
        <v>130483.43376928099</v>
      </c>
      <c r="K259" s="7">
        <f t="shared" ref="K259:K322" si="8">I259/H259</f>
        <v>0.9026932033746029</v>
      </c>
      <c r="L259" s="7">
        <f t="shared" ref="L259:L322" si="9">J259/H259</f>
        <v>9.7306796625397735E-2</v>
      </c>
    </row>
    <row r="260" spans="1:12" x14ac:dyDescent="0.25">
      <c r="A260" s="2">
        <v>2017</v>
      </c>
      <c r="B260" s="2">
        <v>23009</v>
      </c>
      <c r="C260" s="3" t="s">
        <v>30</v>
      </c>
      <c r="D260" s="2">
        <v>52</v>
      </c>
      <c r="E260" s="3" t="s">
        <v>23</v>
      </c>
      <c r="F260" s="2">
        <v>4</v>
      </c>
      <c r="G260" s="3" t="s">
        <v>15</v>
      </c>
      <c r="H260" s="2">
        <v>0</v>
      </c>
      <c r="I260" s="2">
        <v>0</v>
      </c>
      <c r="J260" s="2">
        <v>0</v>
      </c>
      <c r="K260" s="7" t="e">
        <f t="shared" si="8"/>
        <v>#DIV/0!</v>
      </c>
      <c r="L260" s="7" t="e">
        <f t="shared" si="9"/>
        <v>#DIV/0!</v>
      </c>
    </row>
    <row r="261" spans="1:12" x14ac:dyDescent="0.25">
      <c r="A261" s="2">
        <v>2017</v>
      </c>
      <c r="B261" s="2">
        <v>23009</v>
      </c>
      <c r="C261" s="3" t="s">
        <v>30</v>
      </c>
      <c r="D261" s="2">
        <v>52</v>
      </c>
      <c r="E261" s="3" t="s">
        <v>23</v>
      </c>
      <c r="F261" s="2">
        <v>5</v>
      </c>
      <c r="G261" s="3" t="s">
        <v>16</v>
      </c>
      <c r="H261" s="2">
        <v>0</v>
      </c>
      <c r="I261" s="2">
        <v>0</v>
      </c>
      <c r="J261" s="2">
        <v>0</v>
      </c>
      <c r="K261" s="7" t="e">
        <f t="shared" si="8"/>
        <v>#DIV/0!</v>
      </c>
      <c r="L261" s="7" t="e">
        <f t="shared" si="9"/>
        <v>#DIV/0!</v>
      </c>
    </row>
    <row r="262" spans="1:12" x14ac:dyDescent="0.25">
      <c r="A262" s="2">
        <v>2017</v>
      </c>
      <c r="B262" s="2">
        <v>23009</v>
      </c>
      <c r="C262" s="3" t="s">
        <v>30</v>
      </c>
      <c r="D262" s="2">
        <v>53</v>
      </c>
      <c r="E262" s="3" t="s">
        <v>24</v>
      </c>
      <c r="F262" s="2">
        <v>1</v>
      </c>
      <c r="G262" s="3" t="s">
        <v>12</v>
      </c>
      <c r="H262" s="2">
        <v>23.189492634582301</v>
      </c>
      <c r="I262" s="2">
        <v>20.933007378309199</v>
      </c>
      <c r="J262" s="2">
        <v>2.2564852562730402</v>
      </c>
      <c r="K262" s="7">
        <f t="shared" si="8"/>
        <v>0.90269363405959024</v>
      </c>
      <c r="L262" s="7">
        <f t="shared" si="9"/>
        <v>9.7306365940407091E-2</v>
      </c>
    </row>
    <row r="263" spans="1:12" x14ac:dyDescent="0.25">
      <c r="A263" s="2">
        <v>2017</v>
      </c>
      <c r="B263" s="2">
        <v>23009</v>
      </c>
      <c r="C263" s="3" t="s">
        <v>30</v>
      </c>
      <c r="D263" s="2">
        <v>53</v>
      </c>
      <c r="E263" s="3" t="s">
        <v>24</v>
      </c>
      <c r="F263" s="2">
        <v>2</v>
      </c>
      <c r="G263" s="3" t="s">
        <v>13</v>
      </c>
      <c r="H263" s="2">
        <v>0</v>
      </c>
      <c r="I263" s="2">
        <v>0</v>
      </c>
      <c r="J263" s="2">
        <v>0</v>
      </c>
      <c r="K263" s="7" t="e">
        <f t="shared" si="8"/>
        <v>#DIV/0!</v>
      </c>
      <c r="L263" s="7" t="e">
        <f t="shared" si="9"/>
        <v>#DIV/0!</v>
      </c>
    </row>
    <row r="264" spans="1:12" x14ac:dyDescent="0.25">
      <c r="A264" s="2">
        <v>2017</v>
      </c>
      <c r="B264" s="2">
        <v>23009</v>
      </c>
      <c r="C264" s="3" t="s">
        <v>30</v>
      </c>
      <c r="D264" s="2">
        <v>53</v>
      </c>
      <c r="E264" s="3" t="s">
        <v>24</v>
      </c>
      <c r="F264" s="2">
        <v>3</v>
      </c>
      <c r="G264" s="3" t="s">
        <v>14</v>
      </c>
      <c r="H264" s="2">
        <v>1117.48827312907</v>
      </c>
      <c r="I264" s="2">
        <v>1008.7522008314201</v>
      </c>
      <c r="J264" s="2">
        <v>108.736072297649</v>
      </c>
      <c r="K264" s="7">
        <f t="shared" si="8"/>
        <v>0.90269600593375454</v>
      </c>
      <c r="L264" s="7">
        <f t="shared" si="9"/>
        <v>9.7303994066244653E-2</v>
      </c>
    </row>
    <row r="265" spans="1:12" x14ac:dyDescent="0.25">
      <c r="A265" s="2">
        <v>2017</v>
      </c>
      <c r="B265" s="2">
        <v>23009</v>
      </c>
      <c r="C265" s="3" t="s">
        <v>30</v>
      </c>
      <c r="D265" s="2">
        <v>53</v>
      </c>
      <c r="E265" s="3" t="s">
        <v>24</v>
      </c>
      <c r="F265" s="2">
        <v>4</v>
      </c>
      <c r="G265" s="3" t="s">
        <v>15</v>
      </c>
      <c r="H265" s="2">
        <v>0</v>
      </c>
      <c r="I265" s="2">
        <v>0</v>
      </c>
      <c r="J265" s="2">
        <v>0</v>
      </c>
      <c r="K265" s="7" t="e">
        <f t="shared" si="8"/>
        <v>#DIV/0!</v>
      </c>
      <c r="L265" s="7" t="e">
        <f t="shared" si="9"/>
        <v>#DIV/0!</v>
      </c>
    </row>
    <row r="266" spans="1:12" x14ac:dyDescent="0.25">
      <c r="A266" s="2">
        <v>2017</v>
      </c>
      <c r="B266" s="2">
        <v>23009</v>
      </c>
      <c r="C266" s="3" t="s">
        <v>30</v>
      </c>
      <c r="D266" s="2">
        <v>53</v>
      </c>
      <c r="E266" s="3" t="s">
        <v>24</v>
      </c>
      <c r="F266" s="2">
        <v>5</v>
      </c>
      <c r="G266" s="3" t="s">
        <v>16</v>
      </c>
      <c r="H266" s="2">
        <v>0</v>
      </c>
      <c r="I266" s="2">
        <v>0</v>
      </c>
      <c r="J266" s="2">
        <v>0</v>
      </c>
      <c r="K266" s="7" t="e">
        <f t="shared" si="8"/>
        <v>#DIV/0!</v>
      </c>
      <c r="L266" s="7" t="e">
        <f t="shared" si="9"/>
        <v>#DIV/0!</v>
      </c>
    </row>
    <row r="267" spans="1:12" x14ac:dyDescent="0.25">
      <c r="A267" s="2">
        <v>2017</v>
      </c>
      <c r="B267" s="2">
        <v>23009</v>
      </c>
      <c r="C267" s="3" t="s">
        <v>30</v>
      </c>
      <c r="D267" s="2">
        <v>54</v>
      </c>
      <c r="E267" s="3" t="s">
        <v>25</v>
      </c>
      <c r="F267" s="2">
        <v>1</v>
      </c>
      <c r="G267" s="3" t="s">
        <v>12</v>
      </c>
      <c r="H267" s="2">
        <v>977.12327115601795</v>
      </c>
      <c r="I267" s="2">
        <v>882.04159140490594</v>
      </c>
      <c r="J267" s="2">
        <v>95.081679751111807</v>
      </c>
      <c r="K267" s="7">
        <f t="shared" si="8"/>
        <v>0.90269223693892531</v>
      </c>
      <c r="L267" s="7">
        <f t="shared" si="9"/>
        <v>9.7307763061074457E-2</v>
      </c>
    </row>
    <row r="268" spans="1:12" x14ac:dyDescent="0.25">
      <c r="A268" s="2">
        <v>2017</v>
      </c>
      <c r="B268" s="2">
        <v>23009</v>
      </c>
      <c r="C268" s="3" t="s">
        <v>30</v>
      </c>
      <c r="D268" s="2">
        <v>54</v>
      </c>
      <c r="E268" s="3" t="s">
        <v>25</v>
      </c>
      <c r="F268" s="2">
        <v>2</v>
      </c>
      <c r="G268" s="3" t="s">
        <v>13</v>
      </c>
      <c r="H268" s="2">
        <v>0</v>
      </c>
      <c r="I268" s="2">
        <v>0</v>
      </c>
      <c r="J268" s="2">
        <v>0</v>
      </c>
      <c r="K268" s="7" t="e">
        <f t="shared" si="8"/>
        <v>#DIV/0!</v>
      </c>
      <c r="L268" s="7" t="e">
        <f t="shared" si="9"/>
        <v>#DIV/0!</v>
      </c>
    </row>
    <row r="269" spans="1:12" x14ac:dyDescent="0.25">
      <c r="A269" s="2">
        <v>2017</v>
      </c>
      <c r="B269" s="2">
        <v>23009</v>
      </c>
      <c r="C269" s="3" t="s">
        <v>30</v>
      </c>
      <c r="D269" s="2">
        <v>54</v>
      </c>
      <c r="E269" s="3" t="s">
        <v>25</v>
      </c>
      <c r="F269" s="2">
        <v>3</v>
      </c>
      <c r="G269" s="3" t="s">
        <v>14</v>
      </c>
      <c r="H269" s="2">
        <v>44571.665678803598</v>
      </c>
      <c r="I269" s="2">
        <v>40234.506315248997</v>
      </c>
      <c r="J269" s="2">
        <v>4337.1593635546096</v>
      </c>
      <c r="K269" s="7">
        <f t="shared" si="8"/>
        <v>0.9026924550047235</v>
      </c>
      <c r="L269" s="7">
        <f t="shared" si="9"/>
        <v>9.7307544995276662E-2</v>
      </c>
    </row>
    <row r="270" spans="1:12" x14ac:dyDescent="0.25">
      <c r="A270" s="2">
        <v>2017</v>
      </c>
      <c r="B270" s="2">
        <v>23009</v>
      </c>
      <c r="C270" s="3" t="s">
        <v>30</v>
      </c>
      <c r="D270" s="2">
        <v>54</v>
      </c>
      <c r="E270" s="3" t="s">
        <v>25</v>
      </c>
      <c r="F270" s="2">
        <v>4</v>
      </c>
      <c r="G270" s="3" t="s">
        <v>15</v>
      </c>
      <c r="H270" s="2">
        <v>0</v>
      </c>
      <c r="I270" s="2">
        <v>0</v>
      </c>
      <c r="J270" s="2">
        <v>0</v>
      </c>
      <c r="K270" s="7" t="e">
        <f t="shared" si="8"/>
        <v>#DIV/0!</v>
      </c>
      <c r="L270" s="7" t="e">
        <f t="shared" si="9"/>
        <v>#DIV/0!</v>
      </c>
    </row>
    <row r="271" spans="1:12" x14ac:dyDescent="0.25">
      <c r="A271" s="2">
        <v>2017</v>
      </c>
      <c r="B271" s="2">
        <v>23009</v>
      </c>
      <c r="C271" s="3" t="s">
        <v>30</v>
      </c>
      <c r="D271" s="2">
        <v>54</v>
      </c>
      <c r="E271" s="3" t="s">
        <v>25</v>
      </c>
      <c r="F271" s="2">
        <v>5</v>
      </c>
      <c r="G271" s="3" t="s">
        <v>16</v>
      </c>
      <c r="H271" s="2">
        <v>0</v>
      </c>
      <c r="I271" s="2">
        <v>0</v>
      </c>
      <c r="J271" s="2">
        <v>0</v>
      </c>
      <c r="K271" s="7" t="e">
        <f t="shared" si="8"/>
        <v>#DIV/0!</v>
      </c>
      <c r="L271" s="7" t="e">
        <f t="shared" si="9"/>
        <v>#DIV/0!</v>
      </c>
    </row>
    <row r="272" spans="1:12" x14ac:dyDescent="0.25">
      <c r="A272" s="2">
        <v>2017</v>
      </c>
      <c r="B272" s="2">
        <v>23009</v>
      </c>
      <c r="C272" s="3" t="s">
        <v>30</v>
      </c>
      <c r="D272" s="2">
        <v>61</v>
      </c>
      <c r="E272" s="3" t="s">
        <v>26</v>
      </c>
      <c r="F272" s="2">
        <v>1</v>
      </c>
      <c r="G272" s="3" t="s">
        <v>12</v>
      </c>
      <c r="H272" s="2">
        <v>8.7837351493077307</v>
      </c>
      <c r="I272" s="2">
        <v>7.9290030509037797</v>
      </c>
      <c r="J272" s="2">
        <v>0.85473209840394804</v>
      </c>
      <c r="K272" s="7">
        <f t="shared" si="8"/>
        <v>0.90269149924547587</v>
      </c>
      <c r="L272" s="7">
        <f t="shared" si="9"/>
        <v>9.7308500754523741E-2</v>
      </c>
    </row>
    <row r="273" spans="1:12" x14ac:dyDescent="0.25">
      <c r="A273" s="2">
        <v>2017</v>
      </c>
      <c r="B273" s="2">
        <v>23009</v>
      </c>
      <c r="C273" s="3" t="s">
        <v>30</v>
      </c>
      <c r="D273" s="2">
        <v>61</v>
      </c>
      <c r="E273" s="3" t="s">
        <v>26</v>
      </c>
      <c r="F273" s="2">
        <v>2</v>
      </c>
      <c r="G273" s="3" t="s">
        <v>13</v>
      </c>
      <c r="H273" s="2">
        <v>0</v>
      </c>
      <c r="I273" s="2">
        <v>0</v>
      </c>
      <c r="J273" s="2">
        <v>0</v>
      </c>
      <c r="K273" s="7" t="e">
        <f t="shared" si="8"/>
        <v>#DIV/0!</v>
      </c>
      <c r="L273" s="7" t="e">
        <f t="shared" si="9"/>
        <v>#DIV/0!</v>
      </c>
    </row>
    <row r="274" spans="1:12" x14ac:dyDescent="0.25">
      <c r="A274" s="2">
        <v>2017</v>
      </c>
      <c r="B274" s="2">
        <v>23009</v>
      </c>
      <c r="C274" s="3" t="s">
        <v>30</v>
      </c>
      <c r="D274" s="2">
        <v>61</v>
      </c>
      <c r="E274" s="3" t="s">
        <v>26</v>
      </c>
      <c r="F274" s="2">
        <v>3</v>
      </c>
      <c r="G274" s="3" t="s">
        <v>14</v>
      </c>
      <c r="H274" s="2">
        <v>358.10281644459798</v>
      </c>
      <c r="I274" s="2">
        <v>323.25703741199601</v>
      </c>
      <c r="J274" s="2">
        <v>34.845779032601598</v>
      </c>
      <c r="K274" s="7">
        <f t="shared" si="8"/>
        <v>0.90269336784735132</v>
      </c>
      <c r="L274" s="7">
        <f t="shared" si="9"/>
        <v>9.7306632152647649E-2</v>
      </c>
    </row>
    <row r="275" spans="1:12" x14ac:dyDescent="0.25">
      <c r="A275" s="2">
        <v>2017</v>
      </c>
      <c r="B275" s="2">
        <v>23009</v>
      </c>
      <c r="C275" s="3" t="s">
        <v>30</v>
      </c>
      <c r="D275" s="2">
        <v>61</v>
      </c>
      <c r="E275" s="3" t="s">
        <v>26</v>
      </c>
      <c r="F275" s="2">
        <v>4</v>
      </c>
      <c r="G275" s="3" t="s">
        <v>15</v>
      </c>
      <c r="H275" s="2">
        <v>0</v>
      </c>
      <c r="I275" s="2">
        <v>0</v>
      </c>
      <c r="J275" s="2">
        <v>0</v>
      </c>
      <c r="K275" s="7" t="e">
        <f t="shared" si="8"/>
        <v>#DIV/0!</v>
      </c>
      <c r="L275" s="7" t="e">
        <f t="shared" si="9"/>
        <v>#DIV/0!</v>
      </c>
    </row>
    <row r="276" spans="1:12" x14ac:dyDescent="0.25">
      <c r="A276" s="2">
        <v>2017</v>
      </c>
      <c r="B276" s="2">
        <v>23009</v>
      </c>
      <c r="C276" s="3" t="s">
        <v>30</v>
      </c>
      <c r="D276" s="2">
        <v>61</v>
      </c>
      <c r="E276" s="3" t="s">
        <v>26</v>
      </c>
      <c r="F276" s="2">
        <v>5</v>
      </c>
      <c r="G276" s="3" t="s">
        <v>16</v>
      </c>
      <c r="H276" s="2">
        <v>0</v>
      </c>
      <c r="I276" s="2">
        <v>0</v>
      </c>
      <c r="J276" s="2">
        <v>0</v>
      </c>
      <c r="K276" s="7" t="e">
        <f t="shared" si="8"/>
        <v>#DIV/0!</v>
      </c>
      <c r="L276" s="7" t="e">
        <f t="shared" si="9"/>
        <v>#DIV/0!</v>
      </c>
    </row>
    <row r="277" spans="1:12" x14ac:dyDescent="0.25">
      <c r="A277" s="2">
        <v>2017</v>
      </c>
      <c r="B277" s="2">
        <v>23011</v>
      </c>
      <c r="C277" s="3" t="s">
        <v>31</v>
      </c>
      <c r="D277" s="2">
        <v>11</v>
      </c>
      <c r="E277" s="3" t="s">
        <v>11</v>
      </c>
      <c r="F277" s="2">
        <v>1</v>
      </c>
      <c r="G277" s="3" t="s">
        <v>12</v>
      </c>
      <c r="H277" s="2">
        <v>15441.3310306568</v>
      </c>
      <c r="I277" s="2">
        <v>13938.7340110067</v>
      </c>
      <c r="J277" s="2">
        <v>1502.59701965012</v>
      </c>
      <c r="K277" s="7">
        <f t="shared" si="8"/>
        <v>0.90268992895321754</v>
      </c>
      <c r="L277" s="7">
        <f t="shared" si="9"/>
        <v>9.7310071046783769E-2</v>
      </c>
    </row>
    <row r="278" spans="1:12" x14ac:dyDescent="0.25">
      <c r="A278" s="2">
        <v>2017</v>
      </c>
      <c r="B278" s="2">
        <v>23011</v>
      </c>
      <c r="C278" s="3" t="s">
        <v>31</v>
      </c>
      <c r="D278" s="2">
        <v>11</v>
      </c>
      <c r="E278" s="3" t="s">
        <v>11</v>
      </c>
      <c r="F278" s="2">
        <v>2</v>
      </c>
      <c r="G278" s="3" t="s">
        <v>13</v>
      </c>
      <c r="H278" s="2">
        <v>85381.259161954004</v>
      </c>
      <c r="I278" s="2">
        <v>77073.242814462006</v>
      </c>
      <c r="J278" s="2">
        <v>8308.0163474919791</v>
      </c>
      <c r="K278" s="7">
        <f t="shared" si="8"/>
        <v>0.90269508286668532</v>
      </c>
      <c r="L278" s="7">
        <f t="shared" si="9"/>
        <v>9.7304917133314447E-2</v>
      </c>
    </row>
    <row r="279" spans="1:12" x14ac:dyDescent="0.25">
      <c r="A279" s="2">
        <v>2017</v>
      </c>
      <c r="B279" s="2">
        <v>23011</v>
      </c>
      <c r="C279" s="3" t="s">
        <v>31</v>
      </c>
      <c r="D279" s="2">
        <v>11</v>
      </c>
      <c r="E279" s="3" t="s">
        <v>11</v>
      </c>
      <c r="F279" s="2">
        <v>3</v>
      </c>
      <c r="G279" s="3" t="s">
        <v>14</v>
      </c>
      <c r="H279" s="2">
        <v>546149.07242282503</v>
      </c>
      <c r="I279" s="2">
        <v>493005.03006452997</v>
      </c>
      <c r="J279" s="2">
        <v>53144.042358294799</v>
      </c>
      <c r="K279" s="7">
        <f t="shared" si="8"/>
        <v>0.90269315642606951</v>
      </c>
      <c r="L279" s="7">
        <f t="shared" si="9"/>
        <v>9.7306843573929991E-2</v>
      </c>
    </row>
    <row r="280" spans="1:12" x14ac:dyDescent="0.25">
      <c r="A280" s="2">
        <v>2017</v>
      </c>
      <c r="B280" s="2">
        <v>23011</v>
      </c>
      <c r="C280" s="3" t="s">
        <v>31</v>
      </c>
      <c r="D280" s="2">
        <v>11</v>
      </c>
      <c r="E280" s="3" t="s">
        <v>11</v>
      </c>
      <c r="F280" s="2">
        <v>4</v>
      </c>
      <c r="G280" s="3" t="s">
        <v>15</v>
      </c>
      <c r="H280" s="2">
        <v>14436.7960147338</v>
      </c>
      <c r="I280" s="2">
        <v>13031.980448919099</v>
      </c>
      <c r="J280" s="2">
        <v>1404.81556581472</v>
      </c>
      <c r="K280" s="7">
        <f t="shared" si="8"/>
        <v>0.90269201252265496</v>
      </c>
      <c r="L280" s="7">
        <f t="shared" si="9"/>
        <v>9.7307987477346328E-2</v>
      </c>
    </row>
    <row r="281" spans="1:12" x14ac:dyDescent="0.25">
      <c r="A281" s="2">
        <v>2017</v>
      </c>
      <c r="B281" s="2">
        <v>23011</v>
      </c>
      <c r="C281" s="3" t="s">
        <v>31</v>
      </c>
      <c r="D281" s="2">
        <v>11</v>
      </c>
      <c r="E281" s="3" t="s">
        <v>11</v>
      </c>
      <c r="F281" s="2">
        <v>5</v>
      </c>
      <c r="G281" s="3" t="s">
        <v>16</v>
      </c>
      <c r="H281" s="2">
        <v>209862.63105955801</v>
      </c>
      <c r="I281" s="2">
        <v>189441.43267807999</v>
      </c>
      <c r="J281" s="2">
        <v>20421.198381478302</v>
      </c>
      <c r="K281" s="7">
        <f t="shared" si="8"/>
        <v>0.90269254569822588</v>
      </c>
      <c r="L281" s="7">
        <f t="shared" si="9"/>
        <v>9.730745430177544E-2</v>
      </c>
    </row>
    <row r="282" spans="1:12" x14ac:dyDescent="0.25">
      <c r="A282" s="2">
        <v>2017</v>
      </c>
      <c r="B282" s="2">
        <v>23011</v>
      </c>
      <c r="C282" s="3" t="s">
        <v>31</v>
      </c>
      <c r="D282" s="2">
        <v>21</v>
      </c>
      <c r="E282" s="3" t="s">
        <v>17</v>
      </c>
      <c r="F282" s="2">
        <v>1</v>
      </c>
      <c r="G282" s="3" t="s">
        <v>12</v>
      </c>
      <c r="H282" s="2">
        <v>1149994.3852312299</v>
      </c>
      <c r="I282" s="2">
        <v>1038089.06016042</v>
      </c>
      <c r="J282" s="2">
        <v>111905.325070812</v>
      </c>
      <c r="K282" s="7">
        <f t="shared" si="8"/>
        <v>0.90269054657313907</v>
      </c>
      <c r="L282" s="7">
        <f t="shared" si="9"/>
        <v>9.730945342686273E-2</v>
      </c>
    </row>
    <row r="283" spans="1:12" x14ac:dyDescent="0.25">
      <c r="A283" s="2">
        <v>2017</v>
      </c>
      <c r="B283" s="2">
        <v>23011</v>
      </c>
      <c r="C283" s="3" t="s">
        <v>31</v>
      </c>
      <c r="D283" s="2">
        <v>21</v>
      </c>
      <c r="E283" s="3" t="s">
        <v>17</v>
      </c>
      <c r="F283" s="2">
        <v>2</v>
      </c>
      <c r="G283" s="3" t="s">
        <v>13</v>
      </c>
      <c r="H283" s="2">
        <v>4151875.64062302</v>
      </c>
      <c r="I283" s="2">
        <v>3747868.8253929699</v>
      </c>
      <c r="J283" s="2">
        <v>404006.81523004401</v>
      </c>
      <c r="K283" s="7">
        <f t="shared" si="8"/>
        <v>0.90269293924000438</v>
      </c>
      <c r="L283" s="7">
        <f t="shared" si="9"/>
        <v>9.7307060759994193E-2</v>
      </c>
    </row>
    <row r="284" spans="1:12" x14ac:dyDescent="0.25">
      <c r="A284" s="2">
        <v>2017</v>
      </c>
      <c r="B284" s="2">
        <v>23011</v>
      </c>
      <c r="C284" s="3" t="s">
        <v>31</v>
      </c>
      <c r="D284" s="2">
        <v>21</v>
      </c>
      <c r="E284" s="3" t="s">
        <v>17</v>
      </c>
      <c r="F284" s="2">
        <v>3</v>
      </c>
      <c r="G284" s="3" t="s">
        <v>14</v>
      </c>
      <c r="H284" s="2">
        <v>7555149.1832337501</v>
      </c>
      <c r="I284" s="2">
        <v>6819977.4324873202</v>
      </c>
      <c r="J284" s="2">
        <v>735171.75074643095</v>
      </c>
      <c r="K284" s="7">
        <f t="shared" si="8"/>
        <v>0.90269262288322383</v>
      </c>
      <c r="L284" s="7">
        <f t="shared" si="9"/>
        <v>9.7307377116776297E-2</v>
      </c>
    </row>
    <row r="285" spans="1:12" x14ac:dyDescent="0.25">
      <c r="A285" s="2">
        <v>2017</v>
      </c>
      <c r="B285" s="2">
        <v>23011</v>
      </c>
      <c r="C285" s="3" t="s">
        <v>31</v>
      </c>
      <c r="D285" s="2">
        <v>21</v>
      </c>
      <c r="E285" s="3" t="s">
        <v>17</v>
      </c>
      <c r="F285" s="2">
        <v>4</v>
      </c>
      <c r="G285" s="3" t="s">
        <v>15</v>
      </c>
      <c r="H285" s="2">
        <v>838211.51337476401</v>
      </c>
      <c r="I285" s="2">
        <v>756647.17182956496</v>
      </c>
      <c r="J285" s="2">
        <v>81564.341545198695</v>
      </c>
      <c r="K285" s="7">
        <f t="shared" si="8"/>
        <v>0.90269241087275343</v>
      </c>
      <c r="L285" s="7">
        <f t="shared" si="9"/>
        <v>9.7307589127246116E-2</v>
      </c>
    </row>
    <row r="286" spans="1:12" x14ac:dyDescent="0.25">
      <c r="A286" s="2">
        <v>2017</v>
      </c>
      <c r="B286" s="2">
        <v>23011</v>
      </c>
      <c r="C286" s="3" t="s">
        <v>31</v>
      </c>
      <c r="D286" s="2">
        <v>21</v>
      </c>
      <c r="E286" s="3" t="s">
        <v>17</v>
      </c>
      <c r="F286" s="2">
        <v>5</v>
      </c>
      <c r="G286" s="3" t="s">
        <v>16</v>
      </c>
      <c r="H286" s="2">
        <v>4658360.34008714</v>
      </c>
      <c r="I286" s="2">
        <v>4205068.63172758</v>
      </c>
      <c r="J286" s="2">
        <v>453291.70835955802</v>
      </c>
      <c r="K286" s="7">
        <f t="shared" si="8"/>
        <v>0.9026928628816463</v>
      </c>
      <c r="L286" s="7">
        <f t="shared" si="9"/>
        <v>9.7307137118353246E-2</v>
      </c>
    </row>
    <row r="287" spans="1:12" x14ac:dyDescent="0.25">
      <c r="A287" s="2">
        <v>2017</v>
      </c>
      <c r="B287" s="2">
        <v>23011</v>
      </c>
      <c r="C287" s="3" t="s">
        <v>31</v>
      </c>
      <c r="D287" s="2">
        <v>31</v>
      </c>
      <c r="E287" s="3" t="s">
        <v>18</v>
      </c>
      <c r="F287" s="2">
        <v>1</v>
      </c>
      <c r="G287" s="3" t="s">
        <v>12</v>
      </c>
      <c r="H287" s="2">
        <v>1943526.44151239</v>
      </c>
      <c r="I287" s="2">
        <v>1754404.1251350001</v>
      </c>
      <c r="J287" s="2">
        <v>189122.316377382</v>
      </c>
      <c r="K287" s="7">
        <f t="shared" si="8"/>
        <v>0.90269115339114137</v>
      </c>
      <c r="L287" s="7">
        <f t="shared" si="9"/>
        <v>9.7308846608854499E-2</v>
      </c>
    </row>
    <row r="288" spans="1:12" x14ac:dyDescent="0.25">
      <c r="A288" s="2">
        <v>2017</v>
      </c>
      <c r="B288" s="2">
        <v>23011</v>
      </c>
      <c r="C288" s="3" t="s">
        <v>31</v>
      </c>
      <c r="D288" s="2">
        <v>31</v>
      </c>
      <c r="E288" s="3" t="s">
        <v>18</v>
      </c>
      <c r="F288" s="2">
        <v>2</v>
      </c>
      <c r="G288" s="3" t="s">
        <v>13</v>
      </c>
      <c r="H288" s="2">
        <v>8890683.1258140597</v>
      </c>
      <c r="I288" s="2">
        <v>8025542.5391263999</v>
      </c>
      <c r="J288" s="2">
        <v>865140.58668765996</v>
      </c>
      <c r="K288" s="7">
        <f t="shared" si="8"/>
        <v>0.90269132591445889</v>
      </c>
      <c r="L288" s="7">
        <f t="shared" si="9"/>
        <v>9.7308674085541086E-2</v>
      </c>
    </row>
    <row r="289" spans="1:12" x14ac:dyDescent="0.25">
      <c r="A289" s="2">
        <v>2017</v>
      </c>
      <c r="B289" s="2">
        <v>23011</v>
      </c>
      <c r="C289" s="3" t="s">
        <v>31</v>
      </c>
      <c r="D289" s="2">
        <v>31</v>
      </c>
      <c r="E289" s="3" t="s">
        <v>18</v>
      </c>
      <c r="F289" s="2">
        <v>3</v>
      </c>
      <c r="G289" s="3" t="s">
        <v>14</v>
      </c>
      <c r="H289" s="2">
        <v>15704736.811910201</v>
      </c>
      <c r="I289" s="2">
        <v>14176539.143502399</v>
      </c>
      <c r="J289" s="2">
        <v>1528197.6684077999</v>
      </c>
      <c r="K289" s="7">
        <f t="shared" si="8"/>
        <v>0.90269192749229377</v>
      </c>
      <c r="L289" s="7">
        <f t="shared" si="9"/>
        <v>9.7308072507706164E-2</v>
      </c>
    </row>
    <row r="290" spans="1:12" x14ac:dyDescent="0.25">
      <c r="A290" s="2">
        <v>2017</v>
      </c>
      <c r="B290" s="2">
        <v>23011</v>
      </c>
      <c r="C290" s="3" t="s">
        <v>31</v>
      </c>
      <c r="D290" s="2">
        <v>31</v>
      </c>
      <c r="E290" s="3" t="s">
        <v>18</v>
      </c>
      <c r="F290" s="2">
        <v>4</v>
      </c>
      <c r="G290" s="3" t="s">
        <v>15</v>
      </c>
      <c r="H290" s="2">
        <v>1974134.8174383701</v>
      </c>
      <c r="I290" s="2">
        <v>1782031.9625649401</v>
      </c>
      <c r="J290" s="2">
        <v>192102.854873434</v>
      </c>
      <c r="K290" s="7">
        <f t="shared" si="8"/>
        <v>0.90269010344354195</v>
      </c>
      <c r="L290" s="7">
        <f t="shared" si="9"/>
        <v>9.7309896556460079E-2</v>
      </c>
    </row>
    <row r="291" spans="1:12" x14ac:dyDescent="0.25">
      <c r="A291" s="2">
        <v>2017</v>
      </c>
      <c r="B291" s="2">
        <v>23011</v>
      </c>
      <c r="C291" s="3" t="s">
        <v>31</v>
      </c>
      <c r="D291" s="2">
        <v>31</v>
      </c>
      <c r="E291" s="3" t="s">
        <v>18</v>
      </c>
      <c r="F291" s="2">
        <v>5</v>
      </c>
      <c r="G291" s="3" t="s">
        <v>16</v>
      </c>
      <c r="H291" s="2">
        <v>8443323.4512166008</v>
      </c>
      <c r="I291" s="2">
        <v>7621686.8950062497</v>
      </c>
      <c r="J291" s="2">
        <v>821636.55621035094</v>
      </c>
      <c r="K291" s="7">
        <f t="shared" si="8"/>
        <v>0.90268801604515558</v>
      </c>
      <c r="L291" s="7">
        <f t="shared" si="9"/>
        <v>9.7311983954844361E-2</v>
      </c>
    </row>
    <row r="292" spans="1:12" x14ac:dyDescent="0.25">
      <c r="A292" s="2">
        <v>2017</v>
      </c>
      <c r="B292" s="2">
        <v>23011</v>
      </c>
      <c r="C292" s="3" t="s">
        <v>31</v>
      </c>
      <c r="D292" s="2">
        <v>32</v>
      </c>
      <c r="E292" s="3" t="s">
        <v>19</v>
      </c>
      <c r="F292" s="2">
        <v>1</v>
      </c>
      <c r="G292" s="3" t="s">
        <v>12</v>
      </c>
      <c r="H292" s="2">
        <v>273530.41461284499</v>
      </c>
      <c r="I292" s="2">
        <v>246913.97622881801</v>
      </c>
      <c r="J292" s="2">
        <v>26616.438384027701</v>
      </c>
      <c r="K292" s="7">
        <f t="shared" si="8"/>
        <v>0.90269294761352259</v>
      </c>
      <c r="L292" s="7">
        <f t="shared" si="9"/>
        <v>9.7307052386479992E-2</v>
      </c>
    </row>
    <row r="293" spans="1:12" x14ac:dyDescent="0.25">
      <c r="A293" s="2">
        <v>2017</v>
      </c>
      <c r="B293" s="2">
        <v>23011</v>
      </c>
      <c r="C293" s="3" t="s">
        <v>31</v>
      </c>
      <c r="D293" s="2">
        <v>32</v>
      </c>
      <c r="E293" s="3" t="s">
        <v>19</v>
      </c>
      <c r="F293" s="2">
        <v>2</v>
      </c>
      <c r="G293" s="3" t="s">
        <v>13</v>
      </c>
      <c r="H293" s="2">
        <v>1149682.3130600399</v>
      </c>
      <c r="I293" s="2">
        <v>1037805.57311555</v>
      </c>
      <c r="J293" s="2">
        <v>111876.739944487</v>
      </c>
      <c r="K293" s="7">
        <f t="shared" si="8"/>
        <v>0.90268899619172682</v>
      </c>
      <c r="L293" s="7">
        <f t="shared" si="9"/>
        <v>9.7311003808270694E-2</v>
      </c>
    </row>
    <row r="294" spans="1:12" x14ac:dyDescent="0.25">
      <c r="A294" s="2">
        <v>2017</v>
      </c>
      <c r="B294" s="2">
        <v>23011</v>
      </c>
      <c r="C294" s="3" t="s">
        <v>31</v>
      </c>
      <c r="D294" s="2">
        <v>32</v>
      </c>
      <c r="E294" s="3" t="s">
        <v>19</v>
      </c>
      <c r="F294" s="2">
        <v>3</v>
      </c>
      <c r="G294" s="3" t="s">
        <v>14</v>
      </c>
      <c r="H294" s="2">
        <v>2048703.19758762</v>
      </c>
      <c r="I294" s="2">
        <v>1849347.9862765099</v>
      </c>
      <c r="J294" s="2">
        <v>199355.21131111201</v>
      </c>
      <c r="K294" s="7">
        <f t="shared" si="8"/>
        <v>0.90269199972653236</v>
      </c>
      <c r="L294" s="7">
        <f t="shared" si="9"/>
        <v>9.7308000273468545E-2</v>
      </c>
    </row>
    <row r="295" spans="1:12" x14ac:dyDescent="0.25">
      <c r="A295" s="2">
        <v>2017</v>
      </c>
      <c r="B295" s="2">
        <v>23011</v>
      </c>
      <c r="C295" s="3" t="s">
        <v>31</v>
      </c>
      <c r="D295" s="2">
        <v>32</v>
      </c>
      <c r="E295" s="3" t="s">
        <v>19</v>
      </c>
      <c r="F295" s="2">
        <v>4</v>
      </c>
      <c r="G295" s="3" t="s">
        <v>15</v>
      </c>
      <c r="H295" s="2">
        <v>253666.59919722599</v>
      </c>
      <c r="I295" s="2">
        <v>228983.01565937101</v>
      </c>
      <c r="J295" s="2">
        <v>24683.583537854702</v>
      </c>
      <c r="K295" s="7">
        <f t="shared" si="8"/>
        <v>0.90269281168285198</v>
      </c>
      <c r="L295" s="7">
        <f t="shared" si="9"/>
        <v>9.7307188317146923E-2</v>
      </c>
    </row>
    <row r="296" spans="1:12" x14ac:dyDescent="0.25">
      <c r="A296" s="2">
        <v>2017</v>
      </c>
      <c r="B296" s="2">
        <v>23011</v>
      </c>
      <c r="C296" s="3" t="s">
        <v>31</v>
      </c>
      <c r="D296" s="2">
        <v>32</v>
      </c>
      <c r="E296" s="3" t="s">
        <v>19</v>
      </c>
      <c r="F296" s="2">
        <v>5</v>
      </c>
      <c r="G296" s="3" t="s">
        <v>16</v>
      </c>
      <c r="H296" s="2">
        <v>1106675.39411637</v>
      </c>
      <c r="I296" s="2">
        <v>998992.14685808204</v>
      </c>
      <c r="J296" s="2">
        <v>107683.247258284</v>
      </c>
      <c r="K296" s="7">
        <f t="shared" si="8"/>
        <v>0.90269662826987485</v>
      </c>
      <c r="L296" s="7">
        <f t="shared" si="9"/>
        <v>9.7303371730121616E-2</v>
      </c>
    </row>
    <row r="297" spans="1:12" x14ac:dyDescent="0.25">
      <c r="A297" s="2">
        <v>2017</v>
      </c>
      <c r="B297" s="2">
        <v>23011</v>
      </c>
      <c r="C297" s="3" t="s">
        <v>31</v>
      </c>
      <c r="D297" s="2">
        <v>42</v>
      </c>
      <c r="E297" s="3" t="s">
        <v>20</v>
      </c>
      <c r="F297" s="2">
        <v>1</v>
      </c>
      <c r="G297" s="3" t="s">
        <v>12</v>
      </c>
      <c r="H297" s="2">
        <v>19.011099293790799</v>
      </c>
      <c r="I297" s="2">
        <v>17.161171748179999</v>
      </c>
      <c r="J297" s="2">
        <v>1.84992754561075</v>
      </c>
      <c r="K297" s="7">
        <f t="shared" si="8"/>
        <v>0.9026922369389232</v>
      </c>
      <c r="L297" s="7">
        <f t="shared" si="9"/>
        <v>9.7307763061074193E-2</v>
      </c>
    </row>
    <row r="298" spans="1:12" x14ac:dyDescent="0.25">
      <c r="A298" s="2">
        <v>2017</v>
      </c>
      <c r="B298" s="2">
        <v>23011</v>
      </c>
      <c r="C298" s="3" t="s">
        <v>31</v>
      </c>
      <c r="D298" s="2">
        <v>42</v>
      </c>
      <c r="E298" s="3" t="s">
        <v>20</v>
      </c>
      <c r="F298" s="2">
        <v>2</v>
      </c>
      <c r="G298" s="3" t="s">
        <v>13</v>
      </c>
      <c r="H298" s="2">
        <v>1858.61750779873</v>
      </c>
      <c r="I298" s="2">
        <v>1677.75732783232</v>
      </c>
      <c r="J298" s="2">
        <v>180.860179966402</v>
      </c>
      <c r="K298" s="7">
        <f t="shared" si="8"/>
        <v>0.90269101673285468</v>
      </c>
      <c r="L298" s="7">
        <f t="shared" si="9"/>
        <v>9.7308983267141047E-2</v>
      </c>
    </row>
    <row r="299" spans="1:12" x14ac:dyDescent="0.25">
      <c r="A299" s="2">
        <v>2017</v>
      </c>
      <c r="B299" s="2">
        <v>23011</v>
      </c>
      <c r="C299" s="3" t="s">
        <v>31</v>
      </c>
      <c r="D299" s="2">
        <v>42</v>
      </c>
      <c r="E299" s="3" t="s">
        <v>20</v>
      </c>
      <c r="F299" s="2">
        <v>3</v>
      </c>
      <c r="G299" s="3" t="s">
        <v>14</v>
      </c>
      <c r="H299" s="2">
        <v>1981.3546492908499</v>
      </c>
      <c r="I299" s="2">
        <v>1788.55216459692</v>
      </c>
      <c r="J299" s="2">
        <v>192.80248469392799</v>
      </c>
      <c r="K299" s="7">
        <f t="shared" si="8"/>
        <v>0.90269158287087259</v>
      </c>
      <c r="L299" s="7">
        <f t="shared" si="9"/>
        <v>9.7308417129126412E-2</v>
      </c>
    </row>
    <row r="300" spans="1:12" x14ac:dyDescent="0.25">
      <c r="A300" s="2">
        <v>2017</v>
      </c>
      <c r="B300" s="2">
        <v>23011</v>
      </c>
      <c r="C300" s="3" t="s">
        <v>31</v>
      </c>
      <c r="D300" s="2">
        <v>42</v>
      </c>
      <c r="E300" s="3" t="s">
        <v>20</v>
      </c>
      <c r="F300" s="2">
        <v>4</v>
      </c>
      <c r="G300" s="3" t="s">
        <v>15</v>
      </c>
      <c r="H300" s="2">
        <v>285.86823007289701</v>
      </c>
      <c r="I300" s="2">
        <v>258.050967277236</v>
      </c>
      <c r="J300" s="2">
        <v>27.817262795661001</v>
      </c>
      <c r="K300" s="7">
        <f t="shared" si="8"/>
        <v>0.90269201027141932</v>
      </c>
      <c r="L300" s="7">
        <f t="shared" si="9"/>
        <v>9.7307989728580679E-2</v>
      </c>
    </row>
    <row r="301" spans="1:12" x14ac:dyDescent="0.25">
      <c r="A301" s="2">
        <v>2017</v>
      </c>
      <c r="B301" s="2">
        <v>23011</v>
      </c>
      <c r="C301" s="3" t="s">
        <v>31</v>
      </c>
      <c r="D301" s="2">
        <v>42</v>
      </c>
      <c r="E301" s="3" t="s">
        <v>20</v>
      </c>
      <c r="F301" s="2">
        <v>5</v>
      </c>
      <c r="G301" s="3" t="s">
        <v>16</v>
      </c>
      <c r="H301" s="2">
        <v>850.30388828936395</v>
      </c>
      <c r="I301" s="2">
        <v>767.56628283492705</v>
      </c>
      <c r="J301" s="2">
        <v>82.737605454436107</v>
      </c>
      <c r="K301" s="7">
        <f t="shared" si="8"/>
        <v>0.90269642819005813</v>
      </c>
      <c r="L301" s="7">
        <f t="shared" si="9"/>
        <v>9.7303571809940925E-2</v>
      </c>
    </row>
    <row r="302" spans="1:12" x14ac:dyDescent="0.25">
      <c r="A302" s="2">
        <v>2017</v>
      </c>
      <c r="B302" s="2">
        <v>23011</v>
      </c>
      <c r="C302" s="3" t="s">
        <v>31</v>
      </c>
      <c r="D302" s="2">
        <v>43</v>
      </c>
      <c r="E302" s="3" t="s">
        <v>21</v>
      </c>
      <c r="F302" s="2">
        <v>1</v>
      </c>
      <c r="G302" s="3" t="s">
        <v>12</v>
      </c>
      <c r="H302" s="2">
        <v>232.18591255950301</v>
      </c>
      <c r="I302" s="2">
        <v>209.592501790342</v>
      </c>
      <c r="J302" s="2">
        <v>22.593410769160901</v>
      </c>
      <c r="K302" s="7">
        <f t="shared" si="8"/>
        <v>0.90269258578135769</v>
      </c>
      <c r="L302" s="7">
        <f t="shared" si="9"/>
        <v>9.730741421864178E-2</v>
      </c>
    </row>
    <row r="303" spans="1:12" x14ac:dyDescent="0.25">
      <c r="A303" s="2">
        <v>2017</v>
      </c>
      <c r="B303" s="2">
        <v>23011</v>
      </c>
      <c r="C303" s="3" t="s">
        <v>31</v>
      </c>
      <c r="D303" s="2">
        <v>43</v>
      </c>
      <c r="E303" s="3" t="s">
        <v>21</v>
      </c>
      <c r="F303" s="2">
        <v>2</v>
      </c>
      <c r="G303" s="3" t="s">
        <v>13</v>
      </c>
      <c r="H303" s="2">
        <v>4773.7511339817102</v>
      </c>
      <c r="I303" s="2">
        <v>4309.2298716422501</v>
      </c>
      <c r="J303" s="2">
        <v>464.52126233945899</v>
      </c>
      <c r="K303" s="7">
        <f t="shared" si="8"/>
        <v>0.90269261021321612</v>
      </c>
      <c r="L303" s="7">
        <f t="shared" si="9"/>
        <v>9.7307389786783702E-2</v>
      </c>
    </row>
    <row r="304" spans="1:12" x14ac:dyDescent="0.25">
      <c r="A304" s="2">
        <v>2017</v>
      </c>
      <c r="B304" s="2">
        <v>23011</v>
      </c>
      <c r="C304" s="3" t="s">
        <v>31</v>
      </c>
      <c r="D304" s="2">
        <v>43</v>
      </c>
      <c r="E304" s="3" t="s">
        <v>21</v>
      </c>
      <c r="F304" s="2">
        <v>3</v>
      </c>
      <c r="G304" s="3" t="s">
        <v>14</v>
      </c>
      <c r="H304" s="2">
        <v>4994.5464122926496</v>
      </c>
      <c r="I304" s="2">
        <v>4508.5374634447498</v>
      </c>
      <c r="J304" s="2">
        <v>486.00894884789699</v>
      </c>
      <c r="K304" s="7">
        <f t="shared" si="8"/>
        <v>0.90269207476944702</v>
      </c>
      <c r="L304" s="7">
        <f t="shared" si="9"/>
        <v>9.7307925230552414E-2</v>
      </c>
    </row>
    <row r="305" spans="1:12" x14ac:dyDescent="0.25">
      <c r="A305" s="2">
        <v>2017</v>
      </c>
      <c r="B305" s="2">
        <v>23011</v>
      </c>
      <c r="C305" s="3" t="s">
        <v>31</v>
      </c>
      <c r="D305" s="2">
        <v>43</v>
      </c>
      <c r="E305" s="3" t="s">
        <v>21</v>
      </c>
      <c r="F305" s="2">
        <v>4</v>
      </c>
      <c r="G305" s="3" t="s">
        <v>15</v>
      </c>
      <c r="H305" s="2">
        <v>774.94858020572804</v>
      </c>
      <c r="I305" s="2">
        <v>699.53992158521498</v>
      </c>
      <c r="J305" s="2">
        <v>75.408658620512298</v>
      </c>
      <c r="K305" s="7">
        <f t="shared" si="8"/>
        <v>0.90269204880600717</v>
      </c>
      <c r="L305" s="7">
        <f t="shared" si="9"/>
        <v>9.7307951193991896E-2</v>
      </c>
    </row>
    <row r="306" spans="1:12" x14ac:dyDescent="0.25">
      <c r="A306" s="2">
        <v>2017</v>
      </c>
      <c r="B306" s="2">
        <v>23011</v>
      </c>
      <c r="C306" s="3" t="s">
        <v>31</v>
      </c>
      <c r="D306" s="2">
        <v>43</v>
      </c>
      <c r="E306" s="3" t="s">
        <v>21</v>
      </c>
      <c r="F306" s="2">
        <v>5</v>
      </c>
      <c r="G306" s="3" t="s">
        <v>16</v>
      </c>
      <c r="H306" s="2">
        <v>2201.6944709195</v>
      </c>
      <c r="I306" s="2">
        <v>1987.4547749067499</v>
      </c>
      <c r="J306" s="2">
        <v>214.239696012753</v>
      </c>
      <c r="K306" s="7">
        <f t="shared" si="8"/>
        <v>0.90269326700753505</v>
      </c>
      <c r="L306" s="7">
        <f t="shared" si="9"/>
        <v>9.7306732992466241E-2</v>
      </c>
    </row>
    <row r="307" spans="1:12" x14ac:dyDescent="0.25">
      <c r="A307" s="2">
        <v>2017</v>
      </c>
      <c r="B307" s="2">
        <v>23011</v>
      </c>
      <c r="C307" s="3" t="s">
        <v>31</v>
      </c>
      <c r="D307" s="2">
        <v>51</v>
      </c>
      <c r="E307" s="3" t="s">
        <v>22</v>
      </c>
      <c r="F307" s="2">
        <v>1</v>
      </c>
      <c r="G307" s="3" t="s">
        <v>12</v>
      </c>
      <c r="H307" s="2">
        <v>95.508422836334901</v>
      </c>
      <c r="I307" s="2">
        <v>86.214890048496699</v>
      </c>
      <c r="J307" s="2">
        <v>9.2935327878381901</v>
      </c>
      <c r="K307" s="7">
        <f t="shared" si="8"/>
        <v>0.90269410265769146</v>
      </c>
      <c r="L307" s="7">
        <f t="shared" si="9"/>
        <v>9.7305897342308434E-2</v>
      </c>
    </row>
    <row r="308" spans="1:12" x14ac:dyDescent="0.25">
      <c r="A308" s="2">
        <v>2017</v>
      </c>
      <c r="B308" s="2">
        <v>23011</v>
      </c>
      <c r="C308" s="3" t="s">
        <v>31</v>
      </c>
      <c r="D308" s="2">
        <v>51</v>
      </c>
      <c r="E308" s="3" t="s">
        <v>22</v>
      </c>
      <c r="F308" s="2">
        <v>2</v>
      </c>
      <c r="G308" s="3" t="s">
        <v>13</v>
      </c>
      <c r="H308" s="2">
        <v>1225.0856971268099</v>
      </c>
      <c r="I308" s="2">
        <v>1105.8748624034899</v>
      </c>
      <c r="J308" s="2">
        <v>119.21083472331701</v>
      </c>
      <c r="K308" s="7">
        <f t="shared" si="8"/>
        <v>0.90269184025011084</v>
      </c>
      <c r="L308" s="7">
        <f t="shared" si="9"/>
        <v>9.7308159749886755E-2</v>
      </c>
    </row>
    <row r="309" spans="1:12" x14ac:dyDescent="0.25">
      <c r="A309" s="2">
        <v>2017</v>
      </c>
      <c r="B309" s="2">
        <v>23011</v>
      </c>
      <c r="C309" s="3" t="s">
        <v>31</v>
      </c>
      <c r="D309" s="2">
        <v>51</v>
      </c>
      <c r="E309" s="3" t="s">
        <v>22</v>
      </c>
      <c r="F309" s="2">
        <v>3</v>
      </c>
      <c r="G309" s="3" t="s">
        <v>14</v>
      </c>
      <c r="H309" s="2">
        <v>2528.2990840310699</v>
      </c>
      <c r="I309" s="2">
        <v>2282.2732019404898</v>
      </c>
      <c r="J309" s="2">
        <v>246.025882090576</v>
      </c>
      <c r="K309" s="7">
        <f t="shared" si="8"/>
        <v>0.90269114771883663</v>
      </c>
      <c r="L309" s="7">
        <f t="shared" si="9"/>
        <v>9.7308852281161776E-2</v>
      </c>
    </row>
    <row r="310" spans="1:12" x14ac:dyDescent="0.25">
      <c r="A310" s="2">
        <v>2017</v>
      </c>
      <c r="B310" s="2">
        <v>23011</v>
      </c>
      <c r="C310" s="3" t="s">
        <v>31</v>
      </c>
      <c r="D310" s="2">
        <v>51</v>
      </c>
      <c r="E310" s="3" t="s">
        <v>22</v>
      </c>
      <c r="F310" s="2">
        <v>4</v>
      </c>
      <c r="G310" s="3" t="s">
        <v>15</v>
      </c>
      <c r="H310" s="2">
        <v>249.29252817071301</v>
      </c>
      <c r="I310" s="2">
        <v>225.034446105841</v>
      </c>
      <c r="J310" s="2">
        <v>24.258082064872202</v>
      </c>
      <c r="K310" s="7">
        <f t="shared" si="8"/>
        <v>0.90269230191985406</v>
      </c>
      <c r="L310" s="7">
        <f t="shared" si="9"/>
        <v>9.7307698080146679E-2</v>
      </c>
    </row>
    <row r="311" spans="1:12" x14ac:dyDescent="0.25">
      <c r="A311" s="2">
        <v>2017</v>
      </c>
      <c r="B311" s="2">
        <v>23011</v>
      </c>
      <c r="C311" s="3" t="s">
        <v>31</v>
      </c>
      <c r="D311" s="2">
        <v>51</v>
      </c>
      <c r="E311" s="3" t="s">
        <v>22</v>
      </c>
      <c r="F311" s="2">
        <v>5</v>
      </c>
      <c r="G311" s="3" t="s">
        <v>16</v>
      </c>
      <c r="H311" s="2">
        <v>1354.11488834083</v>
      </c>
      <c r="I311" s="2">
        <v>1222.3475396953099</v>
      </c>
      <c r="J311" s="2">
        <v>131.76734864551599</v>
      </c>
      <c r="K311" s="7">
        <f t="shared" si="8"/>
        <v>0.90269116027003293</v>
      </c>
      <c r="L311" s="7">
        <f t="shared" si="9"/>
        <v>9.7308839729964056E-2</v>
      </c>
    </row>
    <row r="312" spans="1:12" x14ac:dyDescent="0.25">
      <c r="A312" s="2">
        <v>2017</v>
      </c>
      <c r="B312" s="2">
        <v>23011</v>
      </c>
      <c r="C312" s="3" t="s">
        <v>31</v>
      </c>
      <c r="D312" s="2">
        <v>52</v>
      </c>
      <c r="E312" s="3" t="s">
        <v>23</v>
      </c>
      <c r="F312" s="2">
        <v>1</v>
      </c>
      <c r="G312" s="3" t="s">
        <v>12</v>
      </c>
      <c r="H312" s="2">
        <v>41630.765012539603</v>
      </c>
      <c r="I312" s="2">
        <v>37579.771634500103</v>
      </c>
      <c r="J312" s="2">
        <v>4050.9933780395299</v>
      </c>
      <c r="K312" s="7">
        <f t="shared" si="8"/>
        <v>0.90269231476242873</v>
      </c>
      <c r="L312" s="7">
        <f t="shared" si="9"/>
        <v>9.7307685237572022E-2</v>
      </c>
    </row>
    <row r="313" spans="1:12" x14ac:dyDescent="0.25">
      <c r="A313" s="2">
        <v>2017</v>
      </c>
      <c r="B313" s="2">
        <v>23011</v>
      </c>
      <c r="C313" s="3" t="s">
        <v>31</v>
      </c>
      <c r="D313" s="2">
        <v>52</v>
      </c>
      <c r="E313" s="3" t="s">
        <v>23</v>
      </c>
      <c r="F313" s="2">
        <v>2</v>
      </c>
      <c r="G313" s="3" t="s">
        <v>13</v>
      </c>
      <c r="H313" s="2">
        <v>344402.84812920098</v>
      </c>
      <c r="I313" s="2">
        <v>310890.52255183202</v>
      </c>
      <c r="J313" s="2">
        <v>33512.325577368902</v>
      </c>
      <c r="K313" s="7">
        <f t="shared" si="8"/>
        <v>0.9026944005852211</v>
      </c>
      <c r="L313" s="7">
        <f t="shared" si="9"/>
        <v>9.7305599414778718E-2</v>
      </c>
    </row>
    <row r="314" spans="1:12" x14ac:dyDescent="0.25">
      <c r="A314" s="2">
        <v>2017</v>
      </c>
      <c r="B314" s="2">
        <v>23011</v>
      </c>
      <c r="C314" s="3" t="s">
        <v>31</v>
      </c>
      <c r="D314" s="2">
        <v>52</v>
      </c>
      <c r="E314" s="3" t="s">
        <v>23</v>
      </c>
      <c r="F314" s="2">
        <v>3</v>
      </c>
      <c r="G314" s="3" t="s">
        <v>14</v>
      </c>
      <c r="H314" s="2">
        <v>773082.89468497096</v>
      </c>
      <c r="I314" s="2">
        <v>697856.00853869505</v>
      </c>
      <c r="J314" s="2">
        <v>75226.886146275996</v>
      </c>
      <c r="K314" s="7">
        <f t="shared" si="8"/>
        <v>0.90269234170944801</v>
      </c>
      <c r="L314" s="7">
        <f t="shared" si="9"/>
        <v>9.730765829055206E-2</v>
      </c>
    </row>
    <row r="315" spans="1:12" x14ac:dyDescent="0.25">
      <c r="A315" s="2">
        <v>2017</v>
      </c>
      <c r="B315" s="2">
        <v>23011</v>
      </c>
      <c r="C315" s="3" t="s">
        <v>31</v>
      </c>
      <c r="D315" s="2">
        <v>52</v>
      </c>
      <c r="E315" s="3" t="s">
        <v>23</v>
      </c>
      <c r="F315" s="2">
        <v>4</v>
      </c>
      <c r="G315" s="3" t="s">
        <v>15</v>
      </c>
      <c r="H315" s="2">
        <v>77551.621418198003</v>
      </c>
      <c r="I315" s="2">
        <v>70005.262815493494</v>
      </c>
      <c r="J315" s="2">
        <v>7546.3586027044503</v>
      </c>
      <c r="K315" s="7">
        <f t="shared" si="8"/>
        <v>0.90269244582249697</v>
      </c>
      <c r="L315" s="7">
        <f t="shared" si="9"/>
        <v>9.7307554177502309E-2</v>
      </c>
    </row>
    <row r="316" spans="1:12" x14ac:dyDescent="0.25">
      <c r="A316" s="2">
        <v>2017</v>
      </c>
      <c r="B316" s="2">
        <v>23011</v>
      </c>
      <c r="C316" s="3" t="s">
        <v>31</v>
      </c>
      <c r="D316" s="2">
        <v>52</v>
      </c>
      <c r="E316" s="3" t="s">
        <v>23</v>
      </c>
      <c r="F316" s="2">
        <v>5</v>
      </c>
      <c r="G316" s="3" t="s">
        <v>16</v>
      </c>
      <c r="H316" s="2">
        <v>407389.13353566499</v>
      </c>
      <c r="I316" s="2">
        <v>367747.49423371197</v>
      </c>
      <c r="J316" s="2">
        <v>39641.639301953699</v>
      </c>
      <c r="K316" s="7">
        <f t="shared" si="8"/>
        <v>0.9026934298470124</v>
      </c>
      <c r="L316" s="7">
        <f t="shared" si="9"/>
        <v>9.7306570152989269E-2</v>
      </c>
    </row>
    <row r="317" spans="1:12" x14ac:dyDescent="0.25">
      <c r="A317" s="2">
        <v>2017</v>
      </c>
      <c r="B317" s="2">
        <v>23011</v>
      </c>
      <c r="C317" s="3" t="s">
        <v>31</v>
      </c>
      <c r="D317" s="2">
        <v>53</v>
      </c>
      <c r="E317" s="3" t="s">
        <v>24</v>
      </c>
      <c r="F317" s="2">
        <v>1</v>
      </c>
      <c r="G317" s="3" t="s">
        <v>12</v>
      </c>
      <c r="H317" s="2">
        <v>244.06489758407099</v>
      </c>
      <c r="I317" s="2">
        <v>220.31479179026701</v>
      </c>
      <c r="J317" s="2">
        <v>23.750105793803499</v>
      </c>
      <c r="K317" s="7">
        <f t="shared" si="8"/>
        <v>0.90268938291044909</v>
      </c>
      <c r="L317" s="7">
        <f t="shared" si="9"/>
        <v>9.7310617089548898E-2</v>
      </c>
    </row>
    <row r="318" spans="1:12" x14ac:dyDescent="0.25">
      <c r="A318" s="2">
        <v>2017</v>
      </c>
      <c r="B318" s="2">
        <v>23011</v>
      </c>
      <c r="C318" s="3" t="s">
        <v>31</v>
      </c>
      <c r="D318" s="2">
        <v>53</v>
      </c>
      <c r="E318" s="3" t="s">
        <v>24</v>
      </c>
      <c r="F318" s="2">
        <v>2</v>
      </c>
      <c r="G318" s="3" t="s">
        <v>13</v>
      </c>
      <c r="H318" s="2">
        <v>1321.6256450046801</v>
      </c>
      <c r="I318" s="2">
        <v>1193.02687962602</v>
      </c>
      <c r="J318" s="2">
        <v>128.59876537865699</v>
      </c>
      <c r="K318" s="7">
        <f t="shared" si="8"/>
        <v>0.90269652691386393</v>
      </c>
      <c r="L318" s="7">
        <f t="shared" si="9"/>
        <v>9.7303473086133713E-2</v>
      </c>
    </row>
    <row r="319" spans="1:12" x14ac:dyDescent="0.25">
      <c r="A319" s="2">
        <v>2017</v>
      </c>
      <c r="B319" s="2">
        <v>23011</v>
      </c>
      <c r="C319" s="3" t="s">
        <v>31</v>
      </c>
      <c r="D319" s="2">
        <v>53</v>
      </c>
      <c r="E319" s="3" t="s">
        <v>24</v>
      </c>
      <c r="F319" s="2">
        <v>3</v>
      </c>
      <c r="G319" s="3" t="s">
        <v>14</v>
      </c>
      <c r="H319" s="2">
        <v>2979.7831719180799</v>
      </c>
      <c r="I319" s="2">
        <v>2689.8303769036402</v>
      </c>
      <c r="J319" s="2">
        <v>289.952795014439</v>
      </c>
      <c r="K319" s="7">
        <f t="shared" si="8"/>
        <v>0.90269332421667525</v>
      </c>
      <c r="L319" s="7">
        <f t="shared" si="9"/>
        <v>9.7306675783324539E-2</v>
      </c>
    </row>
    <row r="320" spans="1:12" x14ac:dyDescent="0.25">
      <c r="A320" s="2">
        <v>2017</v>
      </c>
      <c r="B320" s="2">
        <v>23011</v>
      </c>
      <c r="C320" s="3" t="s">
        <v>31</v>
      </c>
      <c r="D320" s="2">
        <v>53</v>
      </c>
      <c r="E320" s="3" t="s">
        <v>24</v>
      </c>
      <c r="F320" s="2">
        <v>4</v>
      </c>
      <c r="G320" s="3" t="s">
        <v>15</v>
      </c>
      <c r="H320" s="2">
        <v>303.24221562537298</v>
      </c>
      <c r="I320" s="2">
        <v>273.734280562366</v>
      </c>
      <c r="J320" s="2">
        <v>29.507935063006901</v>
      </c>
      <c r="K320" s="7">
        <f t="shared" si="8"/>
        <v>0.90269186299752791</v>
      </c>
      <c r="L320" s="7">
        <f t="shared" si="9"/>
        <v>9.7308137002471845E-2</v>
      </c>
    </row>
    <row r="321" spans="1:12" x14ac:dyDescent="0.25">
      <c r="A321" s="2">
        <v>2017</v>
      </c>
      <c r="B321" s="2">
        <v>23011</v>
      </c>
      <c r="C321" s="3" t="s">
        <v>31</v>
      </c>
      <c r="D321" s="2">
        <v>53</v>
      </c>
      <c r="E321" s="3" t="s">
        <v>24</v>
      </c>
      <c r="F321" s="2">
        <v>5</v>
      </c>
      <c r="G321" s="3" t="s">
        <v>16</v>
      </c>
      <c r="H321" s="2">
        <v>1525.56059168816</v>
      </c>
      <c r="I321" s="2">
        <v>1377.1152669339899</v>
      </c>
      <c r="J321" s="2">
        <v>148.44532475416801</v>
      </c>
      <c r="K321" s="7">
        <f t="shared" si="8"/>
        <v>0.90269457302256151</v>
      </c>
      <c r="L321" s="7">
        <f t="shared" si="9"/>
        <v>9.7305426977437118E-2</v>
      </c>
    </row>
    <row r="322" spans="1:12" x14ac:dyDescent="0.25">
      <c r="A322" s="2">
        <v>2017</v>
      </c>
      <c r="B322" s="2">
        <v>23011</v>
      </c>
      <c r="C322" s="3" t="s">
        <v>31</v>
      </c>
      <c r="D322" s="2">
        <v>54</v>
      </c>
      <c r="E322" s="3" t="s">
        <v>25</v>
      </c>
      <c r="F322" s="2">
        <v>1</v>
      </c>
      <c r="G322" s="3" t="s">
        <v>12</v>
      </c>
      <c r="H322" s="2">
        <v>2200.2437570426</v>
      </c>
      <c r="I322" s="2">
        <v>1986.1426348704999</v>
      </c>
      <c r="J322" s="2">
        <v>214.101122172104</v>
      </c>
      <c r="K322" s="7">
        <f t="shared" si="8"/>
        <v>0.90269208968924497</v>
      </c>
      <c r="L322" s="7">
        <f t="shared" si="9"/>
        <v>9.7307910310756848E-2</v>
      </c>
    </row>
    <row r="323" spans="1:12" x14ac:dyDescent="0.25">
      <c r="A323" s="2">
        <v>2017</v>
      </c>
      <c r="B323" s="2">
        <v>23011</v>
      </c>
      <c r="C323" s="3" t="s">
        <v>31</v>
      </c>
      <c r="D323" s="2">
        <v>54</v>
      </c>
      <c r="E323" s="3" t="s">
        <v>25</v>
      </c>
      <c r="F323" s="2">
        <v>2</v>
      </c>
      <c r="G323" s="3" t="s">
        <v>13</v>
      </c>
      <c r="H323" s="2">
        <v>13359.978336455901</v>
      </c>
      <c r="I323" s="2">
        <v>12059.943870213099</v>
      </c>
      <c r="J323" s="2">
        <v>1300.0344662428499</v>
      </c>
      <c r="K323" s="7">
        <f t="shared" ref="K323:K386" si="10">I323/H323</f>
        <v>0.90269187318250765</v>
      </c>
      <c r="L323" s="7">
        <f t="shared" ref="L323:L386" si="11">J323/H323</f>
        <v>9.7308126817495996E-2</v>
      </c>
    </row>
    <row r="324" spans="1:12" x14ac:dyDescent="0.25">
      <c r="A324" s="2">
        <v>2017</v>
      </c>
      <c r="B324" s="2">
        <v>23011</v>
      </c>
      <c r="C324" s="3" t="s">
        <v>31</v>
      </c>
      <c r="D324" s="2">
        <v>54</v>
      </c>
      <c r="E324" s="3" t="s">
        <v>25</v>
      </c>
      <c r="F324" s="2">
        <v>3</v>
      </c>
      <c r="G324" s="3" t="s">
        <v>14</v>
      </c>
      <c r="H324" s="2">
        <v>26812.987917459599</v>
      </c>
      <c r="I324" s="2">
        <v>24203.799905707299</v>
      </c>
      <c r="J324" s="2">
        <v>2609.1880117522301</v>
      </c>
      <c r="K324" s="7">
        <f t="shared" si="10"/>
        <v>0.90268939740008258</v>
      </c>
      <c r="L324" s="7">
        <f t="shared" si="11"/>
        <v>9.7310602599914864E-2</v>
      </c>
    </row>
    <row r="325" spans="1:12" x14ac:dyDescent="0.25">
      <c r="A325" s="2">
        <v>2017</v>
      </c>
      <c r="B325" s="2">
        <v>23011</v>
      </c>
      <c r="C325" s="3" t="s">
        <v>31</v>
      </c>
      <c r="D325" s="2">
        <v>54</v>
      </c>
      <c r="E325" s="3" t="s">
        <v>25</v>
      </c>
      <c r="F325" s="2">
        <v>4</v>
      </c>
      <c r="G325" s="3" t="s">
        <v>15</v>
      </c>
      <c r="H325" s="2">
        <v>2959.9961093878101</v>
      </c>
      <c r="I325" s="2">
        <v>2671.9706930768998</v>
      </c>
      <c r="J325" s="2">
        <v>288.02541631090401</v>
      </c>
      <c r="K325" s="7">
        <f t="shared" si="10"/>
        <v>0.90269398821254532</v>
      </c>
      <c r="L325" s="7">
        <f t="shared" si="11"/>
        <v>9.7306011787452573E-2</v>
      </c>
    </row>
    <row r="326" spans="1:12" x14ac:dyDescent="0.25">
      <c r="A326" s="2">
        <v>2017</v>
      </c>
      <c r="B326" s="2">
        <v>23011</v>
      </c>
      <c r="C326" s="3" t="s">
        <v>31</v>
      </c>
      <c r="D326" s="2">
        <v>54</v>
      </c>
      <c r="E326" s="3" t="s">
        <v>25</v>
      </c>
      <c r="F326" s="2">
        <v>5</v>
      </c>
      <c r="G326" s="3" t="s">
        <v>16</v>
      </c>
      <c r="H326" s="2">
        <v>13808.6031685042</v>
      </c>
      <c r="I326" s="2">
        <v>12464.925362882899</v>
      </c>
      <c r="J326" s="2">
        <v>1343.67780562132</v>
      </c>
      <c r="K326" s="7">
        <f t="shared" si="10"/>
        <v>0.9026927061901473</v>
      </c>
      <c r="L326" s="7">
        <f t="shared" si="11"/>
        <v>9.7307293809854062E-2</v>
      </c>
    </row>
    <row r="327" spans="1:12" x14ac:dyDescent="0.25">
      <c r="A327" s="2">
        <v>2017</v>
      </c>
      <c r="B327" s="2">
        <v>23011</v>
      </c>
      <c r="C327" s="3" t="s">
        <v>31</v>
      </c>
      <c r="D327" s="2">
        <v>61</v>
      </c>
      <c r="E327" s="3" t="s">
        <v>26</v>
      </c>
      <c r="F327" s="2">
        <v>1</v>
      </c>
      <c r="G327" s="3" t="s">
        <v>12</v>
      </c>
      <c r="H327" s="2">
        <v>13.145323288972801</v>
      </c>
      <c r="I327" s="2">
        <v>11.866200724119899</v>
      </c>
      <c r="J327" s="2">
        <v>1.2791225648529401</v>
      </c>
      <c r="K327" s="7">
        <f t="shared" si="10"/>
        <v>0.9026937157242898</v>
      </c>
      <c r="L327" s="7">
        <f t="shared" si="11"/>
        <v>9.7306284275713167E-2</v>
      </c>
    </row>
    <row r="328" spans="1:12" x14ac:dyDescent="0.25">
      <c r="A328" s="2">
        <v>2017</v>
      </c>
      <c r="B328" s="2">
        <v>23011</v>
      </c>
      <c r="C328" s="3" t="s">
        <v>31</v>
      </c>
      <c r="D328" s="2">
        <v>61</v>
      </c>
      <c r="E328" s="3" t="s">
        <v>26</v>
      </c>
      <c r="F328" s="2">
        <v>2</v>
      </c>
      <c r="G328" s="3" t="s">
        <v>13</v>
      </c>
      <c r="H328" s="2">
        <v>634.69997271814498</v>
      </c>
      <c r="I328" s="2">
        <v>572.93865716171899</v>
      </c>
      <c r="J328" s="2">
        <v>61.761315556426098</v>
      </c>
      <c r="K328" s="7">
        <f t="shared" si="10"/>
        <v>0.90269210932540456</v>
      </c>
      <c r="L328" s="7">
        <f t="shared" si="11"/>
        <v>9.7307890674595651E-2</v>
      </c>
    </row>
    <row r="329" spans="1:12" x14ac:dyDescent="0.25">
      <c r="A329" s="2">
        <v>2017</v>
      </c>
      <c r="B329" s="2">
        <v>23011</v>
      </c>
      <c r="C329" s="3" t="s">
        <v>31</v>
      </c>
      <c r="D329" s="2">
        <v>61</v>
      </c>
      <c r="E329" s="3" t="s">
        <v>26</v>
      </c>
      <c r="F329" s="2">
        <v>3</v>
      </c>
      <c r="G329" s="3" t="s">
        <v>14</v>
      </c>
      <c r="H329" s="2">
        <v>191.005037536462</v>
      </c>
      <c r="I329" s="2">
        <v>172.41844061519899</v>
      </c>
      <c r="J329" s="2">
        <v>18.586596921263901</v>
      </c>
      <c r="K329" s="7">
        <f t="shared" si="10"/>
        <v>0.90269054072610566</v>
      </c>
      <c r="L329" s="7">
        <f t="shared" si="11"/>
        <v>9.7309459273899016E-2</v>
      </c>
    </row>
    <row r="330" spans="1:12" x14ac:dyDescent="0.25">
      <c r="A330" s="2">
        <v>2017</v>
      </c>
      <c r="B330" s="2">
        <v>23011</v>
      </c>
      <c r="C330" s="3" t="s">
        <v>31</v>
      </c>
      <c r="D330" s="2">
        <v>61</v>
      </c>
      <c r="E330" s="3" t="s">
        <v>26</v>
      </c>
      <c r="F330" s="2">
        <v>4</v>
      </c>
      <c r="G330" s="3" t="s">
        <v>15</v>
      </c>
      <c r="H330" s="2">
        <v>143.12304521576601</v>
      </c>
      <c r="I330" s="2">
        <v>129.196385828525</v>
      </c>
      <c r="J330" s="2">
        <v>13.926659387240999</v>
      </c>
      <c r="K330" s="7">
        <f t="shared" si="10"/>
        <v>0.90269450062185441</v>
      </c>
      <c r="L330" s="7">
        <f t="shared" si="11"/>
        <v>9.7305499378145421E-2</v>
      </c>
    </row>
    <row r="331" spans="1:12" x14ac:dyDescent="0.25">
      <c r="A331" s="2">
        <v>2017</v>
      </c>
      <c r="B331" s="2">
        <v>23011</v>
      </c>
      <c r="C331" s="3" t="s">
        <v>31</v>
      </c>
      <c r="D331" s="2">
        <v>61</v>
      </c>
      <c r="E331" s="3" t="s">
        <v>26</v>
      </c>
      <c r="F331" s="2">
        <v>5</v>
      </c>
      <c r="G331" s="3" t="s">
        <v>16</v>
      </c>
      <c r="H331" s="2">
        <v>85.568502464670104</v>
      </c>
      <c r="I331" s="2">
        <v>77.242282089502297</v>
      </c>
      <c r="J331" s="2">
        <v>8.3262203751677593</v>
      </c>
      <c r="K331" s="7">
        <f t="shared" si="10"/>
        <v>0.90269526595249727</v>
      </c>
      <c r="L331" s="7">
        <f t="shared" si="11"/>
        <v>9.7304734047502187E-2</v>
      </c>
    </row>
    <row r="332" spans="1:12" x14ac:dyDescent="0.25">
      <c r="A332" s="2">
        <v>2017</v>
      </c>
      <c r="B332" s="2">
        <v>23013</v>
      </c>
      <c r="C332" s="3" t="s">
        <v>32</v>
      </c>
      <c r="D332" s="2">
        <v>11</v>
      </c>
      <c r="E332" s="3" t="s">
        <v>11</v>
      </c>
      <c r="F332" s="2">
        <v>1</v>
      </c>
      <c r="G332" s="3" t="s">
        <v>12</v>
      </c>
      <c r="H332" s="2">
        <v>5097.7832602766803</v>
      </c>
      <c r="I332" s="2">
        <v>4601.7318045379197</v>
      </c>
      <c r="J332" s="2">
        <v>496.05145573875802</v>
      </c>
      <c r="K332" s="7">
        <f t="shared" si="10"/>
        <v>0.90269271359492098</v>
      </c>
      <c r="L332" s="7">
        <f t="shared" si="11"/>
        <v>9.7307286405078547E-2</v>
      </c>
    </row>
    <row r="333" spans="1:12" x14ac:dyDescent="0.25">
      <c r="A333" s="2">
        <v>2017</v>
      </c>
      <c r="B333" s="2">
        <v>23013</v>
      </c>
      <c r="C333" s="3" t="s">
        <v>32</v>
      </c>
      <c r="D333" s="2">
        <v>11</v>
      </c>
      <c r="E333" s="3" t="s">
        <v>11</v>
      </c>
      <c r="F333" s="2">
        <v>2</v>
      </c>
      <c r="G333" s="3" t="s">
        <v>13</v>
      </c>
      <c r="H333" s="2">
        <v>0</v>
      </c>
      <c r="I333" s="2">
        <v>0</v>
      </c>
      <c r="J333" s="2">
        <v>0</v>
      </c>
      <c r="K333" s="7" t="e">
        <f t="shared" si="10"/>
        <v>#DIV/0!</v>
      </c>
      <c r="L333" s="7" t="e">
        <f t="shared" si="11"/>
        <v>#DIV/0!</v>
      </c>
    </row>
    <row r="334" spans="1:12" x14ac:dyDescent="0.25">
      <c r="A334" s="2">
        <v>2017</v>
      </c>
      <c r="B334" s="2">
        <v>23013</v>
      </c>
      <c r="C334" s="3" t="s">
        <v>32</v>
      </c>
      <c r="D334" s="2">
        <v>11</v>
      </c>
      <c r="E334" s="3" t="s">
        <v>11</v>
      </c>
      <c r="F334" s="2">
        <v>3</v>
      </c>
      <c r="G334" s="3" t="s">
        <v>14</v>
      </c>
      <c r="H334" s="2">
        <v>123545.155384023</v>
      </c>
      <c r="I334" s="2">
        <v>111523.80345140101</v>
      </c>
      <c r="J334" s="2">
        <v>12021.351932622099</v>
      </c>
      <c r="K334" s="7">
        <f t="shared" si="10"/>
        <v>0.90269669502413685</v>
      </c>
      <c r="L334" s="7">
        <f t="shared" si="11"/>
        <v>9.7303304975864022E-2</v>
      </c>
    </row>
    <row r="335" spans="1:12" x14ac:dyDescent="0.25">
      <c r="A335" s="2">
        <v>2017</v>
      </c>
      <c r="B335" s="2">
        <v>23013</v>
      </c>
      <c r="C335" s="3" t="s">
        <v>32</v>
      </c>
      <c r="D335" s="2">
        <v>11</v>
      </c>
      <c r="E335" s="3" t="s">
        <v>11</v>
      </c>
      <c r="F335" s="2">
        <v>4</v>
      </c>
      <c r="G335" s="3" t="s">
        <v>15</v>
      </c>
      <c r="H335" s="2">
        <v>0</v>
      </c>
      <c r="I335" s="2">
        <v>0</v>
      </c>
      <c r="J335" s="2">
        <v>0</v>
      </c>
      <c r="K335" s="7" t="e">
        <f t="shared" si="10"/>
        <v>#DIV/0!</v>
      </c>
      <c r="L335" s="7" t="e">
        <f t="shared" si="11"/>
        <v>#DIV/0!</v>
      </c>
    </row>
    <row r="336" spans="1:12" x14ac:dyDescent="0.25">
      <c r="A336" s="2">
        <v>2017</v>
      </c>
      <c r="B336" s="2">
        <v>23013</v>
      </c>
      <c r="C336" s="3" t="s">
        <v>32</v>
      </c>
      <c r="D336" s="2">
        <v>11</v>
      </c>
      <c r="E336" s="3" t="s">
        <v>11</v>
      </c>
      <c r="F336" s="2">
        <v>5</v>
      </c>
      <c r="G336" s="3" t="s">
        <v>16</v>
      </c>
      <c r="H336" s="2">
        <v>27711.840114326998</v>
      </c>
      <c r="I336" s="2">
        <v>25015.301820719</v>
      </c>
      <c r="J336" s="2">
        <v>2696.53829360801</v>
      </c>
      <c r="K336" s="7">
        <f t="shared" si="10"/>
        <v>0.90269363988521678</v>
      </c>
      <c r="L336" s="7">
        <f t="shared" si="11"/>
        <v>9.7306360114783635E-2</v>
      </c>
    </row>
    <row r="337" spans="1:12" x14ac:dyDescent="0.25">
      <c r="A337" s="2">
        <v>2017</v>
      </c>
      <c r="B337" s="2">
        <v>23013</v>
      </c>
      <c r="C337" s="3" t="s">
        <v>32</v>
      </c>
      <c r="D337" s="2">
        <v>21</v>
      </c>
      <c r="E337" s="3" t="s">
        <v>17</v>
      </c>
      <c r="F337" s="2">
        <v>1</v>
      </c>
      <c r="G337" s="3" t="s">
        <v>12</v>
      </c>
      <c r="H337" s="2">
        <v>344758.779092021</v>
      </c>
      <c r="I337" s="2">
        <v>311211.26789402601</v>
      </c>
      <c r="J337" s="2">
        <v>33547.511197995198</v>
      </c>
      <c r="K337" s="7">
        <f t="shared" si="10"/>
        <v>0.90269280078567427</v>
      </c>
      <c r="L337" s="7">
        <f t="shared" si="11"/>
        <v>9.730719921432629E-2</v>
      </c>
    </row>
    <row r="338" spans="1:12" x14ac:dyDescent="0.25">
      <c r="A338" s="2">
        <v>2017</v>
      </c>
      <c r="B338" s="2">
        <v>23013</v>
      </c>
      <c r="C338" s="3" t="s">
        <v>32</v>
      </c>
      <c r="D338" s="2">
        <v>21</v>
      </c>
      <c r="E338" s="3" t="s">
        <v>17</v>
      </c>
      <c r="F338" s="2">
        <v>2</v>
      </c>
      <c r="G338" s="3" t="s">
        <v>13</v>
      </c>
      <c r="H338" s="2">
        <v>0</v>
      </c>
      <c r="I338" s="2">
        <v>0</v>
      </c>
      <c r="J338" s="2">
        <v>0</v>
      </c>
      <c r="K338" s="7" t="e">
        <f t="shared" si="10"/>
        <v>#DIV/0!</v>
      </c>
      <c r="L338" s="7" t="e">
        <f t="shared" si="11"/>
        <v>#DIV/0!</v>
      </c>
    </row>
    <row r="339" spans="1:12" x14ac:dyDescent="0.25">
      <c r="A339" s="2">
        <v>2017</v>
      </c>
      <c r="B339" s="2">
        <v>23013</v>
      </c>
      <c r="C339" s="3" t="s">
        <v>32</v>
      </c>
      <c r="D339" s="2">
        <v>21</v>
      </c>
      <c r="E339" s="3" t="s">
        <v>17</v>
      </c>
      <c r="F339" s="2">
        <v>3</v>
      </c>
      <c r="G339" s="3" t="s">
        <v>14</v>
      </c>
      <c r="H339" s="2">
        <v>3051450.12431353</v>
      </c>
      <c r="I339" s="2">
        <v>2754522.1205427102</v>
      </c>
      <c r="J339" s="2">
        <v>296928.00377081899</v>
      </c>
      <c r="K339" s="7">
        <f t="shared" si="10"/>
        <v>0.90269282089687819</v>
      </c>
      <c r="L339" s="7">
        <f t="shared" si="11"/>
        <v>9.7307179103121491E-2</v>
      </c>
    </row>
    <row r="340" spans="1:12" x14ac:dyDescent="0.25">
      <c r="A340" s="2">
        <v>2017</v>
      </c>
      <c r="B340" s="2">
        <v>23013</v>
      </c>
      <c r="C340" s="3" t="s">
        <v>32</v>
      </c>
      <c r="D340" s="2">
        <v>21</v>
      </c>
      <c r="E340" s="3" t="s">
        <v>17</v>
      </c>
      <c r="F340" s="2">
        <v>4</v>
      </c>
      <c r="G340" s="3" t="s">
        <v>15</v>
      </c>
      <c r="H340" s="2">
        <v>0</v>
      </c>
      <c r="I340" s="2">
        <v>0</v>
      </c>
      <c r="J340" s="2">
        <v>0</v>
      </c>
      <c r="K340" s="7" t="e">
        <f t="shared" si="10"/>
        <v>#DIV/0!</v>
      </c>
      <c r="L340" s="7" t="e">
        <f t="shared" si="11"/>
        <v>#DIV/0!</v>
      </c>
    </row>
    <row r="341" spans="1:12" x14ac:dyDescent="0.25">
      <c r="A341" s="2">
        <v>2017</v>
      </c>
      <c r="B341" s="2">
        <v>23013</v>
      </c>
      <c r="C341" s="3" t="s">
        <v>32</v>
      </c>
      <c r="D341" s="2">
        <v>21</v>
      </c>
      <c r="E341" s="3" t="s">
        <v>17</v>
      </c>
      <c r="F341" s="2">
        <v>5</v>
      </c>
      <c r="G341" s="3" t="s">
        <v>16</v>
      </c>
      <c r="H341" s="2">
        <v>967002.01154973998</v>
      </c>
      <c r="I341" s="2">
        <v>872905.20893027599</v>
      </c>
      <c r="J341" s="2">
        <v>94096.802619464201</v>
      </c>
      <c r="K341" s="7">
        <f t="shared" si="10"/>
        <v>0.90269223693892608</v>
      </c>
      <c r="L341" s="7">
        <f t="shared" si="11"/>
        <v>9.7307763061074165E-2</v>
      </c>
    </row>
    <row r="342" spans="1:12" x14ac:dyDescent="0.25">
      <c r="A342" s="2">
        <v>2017</v>
      </c>
      <c r="B342" s="2">
        <v>23013</v>
      </c>
      <c r="C342" s="3" t="s">
        <v>32</v>
      </c>
      <c r="D342" s="2">
        <v>31</v>
      </c>
      <c r="E342" s="3" t="s">
        <v>18</v>
      </c>
      <c r="F342" s="2">
        <v>1</v>
      </c>
      <c r="G342" s="3" t="s">
        <v>12</v>
      </c>
      <c r="H342" s="2">
        <v>722156.09009938501</v>
      </c>
      <c r="I342" s="2">
        <v>651884.93937977799</v>
      </c>
      <c r="J342" s="2">
        <v>70271.150719607103</v>
      </c>
      <c r="K342" s="7">
        <f t="shared" si="10"/>
        <v>0.90269257341589948</v>
      </c>
      <c r="L342" s="7">
        <f t="shared" si="11"/>
        <v>9.7307426584100687E-2</v>
      </c>
    </row>
    <row r="343" spans="1:12" x14ac:dyDescent="0.25">
      <c r="A343" s="2">
        <v>2017</v>
      </c>
      <c r="B343" s="2">
        <v>23013</v>
      </c>
      <c r="C343" s="3" t="s">
        <v>32</v>
      </c>
      <c r="D343" s="2">
        <v>31</v>
      </c>
      <c r="E343" s="3" t="s">
        <v>18</v>
      </c>
      <c r="F343" s="2">
        <v>2</v>
      </c>
      <c r="G343" s="3" t="s">
        <v>13</v>
      </c>
      <c r="H343" s="2">
        <v>0</v>
      </c>
      <c r="I343" s="2">
        <v>0</v>
      </c>
      <c r="J343" s="2">
        <v>0</v>
      </c>
      <c r="K343" s="7" t="e">
        <f t="shared" si="10"/>
        <v>#DIV/0!</v>
      </c>
      <c r="L343" s="7" t="e">
        <f t="shared" si="11"/>
        <v>#DIV/0!</v>
      </c>
    </row>
    <row r="344" spans="1:12" x14ac:dyDescent="0.25">
      <c r="A344" s="2">
        <v>2017</v>
      </c>
      <c r="B344" s="2">
        <v>23013</v>
      </c>
      <c r="C344" s="3" t="s">
        <v>32</v>
      </c>
      <c r="D344" s="2">
        <v>31</v>
      </c>
      <c r="E344" s="3" t="s">
        <v>18</v>
      </c>
      <c r="F344" s="2">
        <v>3</v>
      </c>
      <c r="G344" s="3" t="s">
        <v>14</v>
      </c>
      <c r="H344" s="2">
        <v>8227723.7528368803</v>
      </c>
      <c r="I344" s="2">
        <v>7427093.2877784204</v>
      </c>
      <c r="J344" s="2">
        <v>800630.46505846002</v>
      </c>
      <c r="K344" s="7">
        <f t="shared" si="10"/>
        <v>0.90269113437572501</v>
      </c>
      <c r="L344" s="7">
        <f t="shared" si="11"/>
        <v>9.7308865624275057E-2</v>
      </c>
    </row>
    <row r="345" spans="1:12" x14ac:dyDescent="0.25">
      <c r="A345" s="2">
        <v>2017</v>
      </c>
      <c r="B345" s="2">
        <v>23013</v>
      </c>
      <c r="C345" s="3" t="s">
        <v>32</v>
      </c>
      <c r="D345" s="2">
        <v>31</v>
      </c>
      <c r="E345" s="3" t="s">
        <v>18</v>
      </c>
      <c r="F345" s="2">
        <v>4</v>
      </c>
      <c r="G345" s="3" t="s">
        <v>15</v>
      </c>
      <c r="H345" s="2">
        <v>0</v>
      </c>
      <c r="I345" s="2">
        <v>0</v>
      </c>
      <c r="J345" s="2">
        <v>0</v>
      </c>
      <c r="K345" s="7" t="e">
        <f t="shared" si="10"/>
        <v>#DIV/0!</v>
      </c>
      <c r="L345" s="7" t="e">
        <f t="shared" si="11"/>
        <v>#DIV/0!</v>
      </c>
    </row>
    <row r="346" spans="1:12" x14ac:dyDescent="0.25">
      <c r="A346" s="2">
        <v>2017</v>
      </c>
      <c r="B346" s="2">
        <v>23013</v>
      </c>
      <c r="C346" s="3" t="s">
        <v>32</v>
      </c>
      <c r="D346" s="2">
        <v>31</v>
      </c>
      <c r="E346" s="3" t="s">
        <v>18</v>
      </c>
      <c r="F346" s="2">
        <v>5</v>
      </c>
      <c r="G346" s="3" t="s">
        <v>16</v>
      </c>
      <c r="H346" s="2">
        <v>2019697.3544326299</v>
      </c>
      <c r="I346" s="2">
        <v>1823161.8829604799</v>
      </c>
      <c r="J346" s="2">
        <v>196535.47147215001</v>
      </c>
      <c r="K346" s="7">
        <f t="shared" si="10"/>
        <v>0.90269063281148854</v>
      </c>
      <c r="L346" s="7">
        <f t="shared" si="11"/>
        <v>9.7309367188511478E-2</v>
      </c>
    </row>
    <row r="347" spans="1:12" x14ac:dyDescent="0.25">
      <c r="A347" s="2">
        <v>2017</v>
      </c>
      <c r="B347" s="2">
        <v>23013</v>
      </c>
      <c r="C347" s="3" t="s">
        <v>32</v>
      </c>
      <c r="D347" s="2">
        <v>32</v>
      </c>
      <c r="E347" s="3" t="s">
        <v>19</v>
      </c>
      <c r="F347" s="2">
        <v>1</v>
      </c>
      <c r="G347" s="3" t="s">
        <v>12</v>
      </c>
      <c r="H347" s="2">
        <v>59442.5793868166</v>
      </c>
      <c r="I347" s="2">
        <v>53658.346856475298</v>
      </c>
      <c r="J347" s="2">
        <v>5784.2325303413099</v>
      </c>
      <c r="K347" s="7">
        <f t="shared" si="10"/>
        <v>0.90269210067919514</v>
      </c>
      <c r="L347" s="7">
        <f t="shared" si="11"/>
        <v>9.7307899320805025E-2</v>
      </c>
    </row>
    <row r="348" spans="1:12" x14ac:dyDescent="0.25">
      <c r="A348" s="2">
        <v>2017</v>
      </c>
      <c r="B348" s="2">
        <v>23013</v>
      </c>
      <c r="C348" s="3" t="s">
        <v>32</v>
      </c>
      <c r="D348" s="2">
        <v>32</v>
      </c>
      <c r="E348" s="3" t="s">
        <v>19</v>
      </c>
      <c r="F348" s="2">
        <v>2</v>
      </c>
      <c r="G348" s="3" t="s">
        <v>13</v>
      </c>
      <c r="H348" s="2">
        <v>0</v>
      </c>
      <c r="I348" s="2">
        <v>0</v>
      </c>
      <c r="J348" s="2">
        <v>0</v>
      </c>
      <c r="K348" s="7" t="e">
        <f t="shared" si="10"/>
        <v>#DIV/0!</v>
      </c>
      <c r="L348" s="7" t="e">
        <f t="shared" si="11"/>
        <v>#DIV/0!</v>
      </c>
    </row>
    <row r="349" spans="1:12" x14ac:dyDescent="0.25">
      <c r="A349" s="2">
        <v>2017</v>
      </c>
      <c r="B349" s="2">
        <v>23013</v>
      </c>
      <c r="C349" s="3" t="s">
        <v>32</v>
      </c>
      <c r="D349" s="2">
        <v>32</v>
      </c>
      <c r="E349" s="3" t="s">
        <v>19</v>
      </c>
      <c r="F349" s="2">
        <v>3</v>
      </c>
      <c r="G349" s="3" t="s">
        <v>14</v>
      </c>
      <c r="H349" s="2">
        <v>611706.15776928398</v>
      </c>
      <c r="I349" s="2">
        <v>552182.54569940805</v>
      </c>
      <c r="J349" s="2">
        <v>59523.612069876297</v>
      </c>
      <c r="K349" s="7">
        <f t="shared" si="10"/>
        <v>0.9026924752777683</v>
      </c>
      <c r="L349" s="7">
        <f t="shared" si="11"/>
        <v>9.7307524722232239E-2</v>
      </c>
    </row>
    <row r="350" spans="1:12" x14ac:dyDescent="0.25">
      <c r="A350" s="2">
        <v>2017</v>
      </c>
      <c r="B350" s="2">
        <v>23013</v>
      </c>
      <c r="C350" s="3" t="s">
        <v>32</v>
      </c>
      <c r="D350" s="2">
        <v>32</v>
      </c>
      <c r="E350" s="3" t="s">
        <v>19</v>
      </c>
      <c r="F350" s="2">
        <v>4</v>
      </c>
      <c r="G350" s="3" t="s">
        <v>15</v>
      </c>
      <c r="H350" s="2">
        <v>0</v>
      </c>
      <c r="I350" s="2">
        <v>0</v>
      </c>
      <c r="J350" s="2">
        <v>0</v>
      </c>
      <c r="K350" s="7" t="e">
        <f t="shared" si="10"/>
        <v>#DIV/0!</v>
      </c>
      <c r="L350" s="7" t="e">
        <f t="shared" si="11"/>
        <v>#DIV/0!</v>
      </c>
    </row>
    <row r="351" spans="1:12" x14ac:dyDescent="0.25">
      <c r="A351" s="2">
        <v>2017</v>
      </c>
      <c r="B351" s="2">
        <v>23013</v>
      </c>
      <c r="C351" s="3" t="s">
        <v>32</v>
      </c>
      <c r="D351" s="2">
        <v>32</v>
      </c>
      <c r="E351" s="3" t="s">
        <v>19</v>
      </c>
      <c r="F351" s="2">
        <v>5</v>
      </c>
      <c r="G351" s="3" t="s">
        <v>16</v>
      </c>
      <c r="H351" s="2">
        <v>150929.066687107</v>
      </c>
      <c r="I351" s="2">
        <v>136242.25383799299</v>
      </c>
      <c r="J351" s="2">
        <v>14686.812849113699</v>
      </c>
      <c r="K351" s="7">
        <f t="shared" si="10"/>
        <v>0.90269062698465208</v>
      </c>
      <c r="L351" s="7">
        <f t="shared" si="11"/>
        <v>9.7309373015345826E-2</v>
      </c>
    </row>
    <row r="352" spans="1:12" x14ac:dyDescent="0.25">
      <c r="A352" s="2">
        <v>2017</v>
      </c>
      <c r="B352" s="2">
        <v>23013</v>
      </c>
      <c r="C352" s="3" t="s">
        <v>32</v>
      </c>
      <c r="D352" s="2">
        <v>42</v>
      </c>
      <c r="E352" s="3" t="s">
        <v>20</v>
      </c>
      <c r="F352" s="2">
        <v>1</v>
      </c>
      <c r="G352" s="3" t="s">
        <v>12</v>
      </c>
      <c r="H352" s="2">
        <v>2.7719515402861798</v>
      </c>
      <c r="I352" s="2">
        <v>2.5022186506094402</v>
      </c>
      <c r="J352" s="2">
        <v>0.26973288967673897</v>
      </c>
      <c r="K352" s="7">
        <f t="shared" si="10"/>
        <v>0.90269206161919691</v>
      </c>
      <c r="L352" s="7">
        <f t="shared" si="11"/>
        <v>9.7307938380802789E-2</v>
      </c>
    </row>
    <row r="353" spans="1:12" x14ac:dyDescent="0.25">
      <c r="A353" s="2">
        <v>2017</v>
      </c>
      <c r="B353" s="2">
        <v>23013</v>
      </c>
      <c r="C353" s="3" t="s">
        <v>32</v>
      </c>
      <c r="D353" s="2">
        <v>42</v>
      </c>
      <c r="E353" s="3" t="s">
        <v>20</v>
      </c>
      <c r="F353" s="2">
        <v>2</v>
      </c>
      <c r="G353" s="3" t="s">
        <v>13</v>
      </c>
      <c r="H353" s="2">
        <v>0</v>
      </c>
      <c r="I353" s="2">
        <v>0</v>
      </c>
      <c r="J353" s="2">
        <v>0</v>
      </c>
      <c r="K353" s="7" t="e">
        <f t="shared" si="10"/>
        <v>#DIV/0!</v>
      </c>
      <c r="L353" s="7" t="e">
        <f t="shared" si="11"/>
        <v>#DIV/0!</v>
      </c>
    </row>
    <row r="354" spans="1:12" x14ac:dyDescent="0.25">
      <c r="A354" s="2">
        <v>2017</v>
      </c>
      <c r="B354" s="2">
        <v>23013</v>
      </c>
      <c r="C354" s="3" t="s">
        <v>32</v>
      </c>
      <c r="D354" s="2">
        <v>42</v>
      </c>
      <c r="E354" s="3" t="s">
        <v>20</v>
      </c>
      <c r="F354" s="2">
        <v>3</v>
      </c>
      <c r="G354" s="3" t="s">
        <v>14</v>
      </c>
      <c r="H354" s="2">
        <v>333.54779720146797</v>
      </c>
      <c r="I354" s="2">
        <v>301.091590355194</v>
      </c>
      <c r="J354" s="2">
        <v>32.456206846274299</v>
      </c>
      <c r="K354" s="7">
        <f t="shared" si="10"/>
        <v>0.90269398533407219</v>
      </c>
      <c r="L354" s="7">
        <f t="shared" si="11"/>
        <v>9.7306014665928836E-2</v>
      </c>
    </row>
    <row r="355" spans="1:12" x14ac:dyDescent="0.25">
      <c r="A355" s="2">
        <v>2017</v>
      </c>
      <c r="B355" s="2">
        <v>23013</v>
      </c>
      <c r="C355" s="3" t="s">
        <v>32</v>
      </c>
      <c r="D355" s="2">
        <v>42</v>
      </c>
      <c r="E355" s="3" t="s">
        <v>20</v>
      </c>
      <c r="F355" s="2">
        <v>4</v>
      </c>
      <c r="G355" s="3" t="s">
        <v>15</v>
      </c>
      <c r="H355" s="2">
        <v>0</v>
      </c>
      <c r="I355" s="2">
        <v>0</v>
      </c>
      <c r="J355" s="2">
        <v>0</v>
      </c>
      <c r="K355" s="7" t="e">
        <f t="shared" si="10"/>
        <v>#DIV/0!</v>
      </c>
      <c r="L355" s="7" t="e">
        <f t="shared" si="11"/>
        <v>#DIV/0!</v>
      </c>
    </row>
    <row r="356" spans="1:12" x14ac:dyDescent="0.25">
      <c r="A356" s="2">
        <v>2017</v>
      </c>
      <c r="B356" s="2">
        <v>23013</v>
      </c>
      <c r="C356" s="3" t="s">
        <v>32</v>
      </c>
      <c r="D356" s="2">
        <v>42</v>
      </c>
      <c r="E356" s="3" t="s">
        <v>20</v>
      </c>
      <c r="F356" s="2">
        <v>5</v>
      </c>
      <c r="G356" s="3" t="s">
        <v>16</v>
      </c>
      <c r="H356" s="2">
        <v>44.003188264251001</v>
      </c>
      <c r="I356" s="2">
        <v>39.721313767737897</v>
      </c>
      <c r="J356" s="2">
        <v>4.2818744965131703</v>
      </c>
      <c r="K356" s="7">
        <f t="shared" si="10"/>
        <v>0.90269172154528221</v>
      </c>
      <c r="L356" s="7">
        <f t="shared" si="11"/>
        <v>9.7308278454719246E-2</v>
      </c>
    </row>
    <row r="357" spans="1:12" x14ac:dyDescent="0.25">
      <c r="A357" s="2">
        <v>2017</v>
      </c>
      <c r="B357" s="2">
        <v>23013</v>
      </c>
      <c r="C357" s="3" t="s">
        <v>32</v>
      </c>
      <c r="D357" s="2">
        <v>43</v>
      </c>
      <c r="E357" s="3" t="s">
        <v>21</v>
      </c>
      <c r="F357" s="2">
        <v>1</v>
      </c>
      <c r="G357" s="3" t="s">
        <v>12</v>
      </c>
      <c r="H357" s="2">
        <v>82.490543074571093</v>
      </c>
      <c r="I357" s="2">
        <v>74.463542075698001</v>
      </c>
      <c r="J357" s="2">
        <v>8.0270009988731594</v>
      </c>
      <c r="K357" s="7">
        <f t="shared" si="10"/>
        <v>0.90269186382229638</v>
      </c>
      <c r="L357" s="7">
        <f t="shared" si="11"/>
        <v>9.7308136177704466E-2</v>
      </c>
    </row>
    <row r="358" spans="1:12" x14ac:dyDescent="0.25">
      <c r="A358" s="2">
        <v>2017</v>
      </c>
      <c r="B358" s="2">
        <v>23013</v>
      </c>
      <c r="C358" s="3" t="s">
        <v>32</v>
      </c>
      <c r="D358" s="2">
        <v>43</v>
      </c>
      <c r="E358" s="3" t="s">
        <v>21</v>
      </c>
      <c r="F358" s="2">
        <v>2</v>
      </c>
      <c r="G358" s="3" t="s">
        <v>13</v>
      </c>
      <c r="H358" s="2">
        <v>0</v>
      </c>
      <c r="I358" s="2">
        <v>0</v>
      </c>
      <c r="J358" s="2">
        <v>0</v>
      </c>
      <c r="K358" s="7" t="e">
        <f t="shared" si="10"/>
        <v>#DIV/0!</v>
      </c>
      <c r="L358" s="7" t="e">
        <f t="shared" si="11"/>
        <v>#DIV/0!</v>
      </c>
    </row>
    <row r="359" spans="1:12" x14ac:dyDescent="0.25">
      <c r="A359" s="2">
        <v>2017</v>
      </c>
      <c r="B359" s="2">
        <v>23013</v>
      </c>
      <c r="C359" s="3" t="s">
        <v>32</v>
      </c>
      <c r="D359" s="2">
        <v>43</v>
      </c>
      <c r="E359" s="3" t="s">
        <v>21</v>
      </c>
      <c r="F359" s="2">
        <v>3</v>
      </c>
      <c r="G359" s="3" t="s">
        <v>14</v>
      </c>
      <c r="H359" s="2">
        <v>1936.8126726402199</v>
      </c>
      <c r="I359" s="2">
        <v>1748.3456020046599</v>
      </c>
      <c r="J359" s="2">
        <v>188.467070635558</v>
      </c>
      <c r="K359" s="7">
        <f t="shared" si="10"/>
        <v>0.90269215330017127</v>
      </c>
      <c r="L359" s="7">
        <f t="shared" si="11"/>
        <v>9.7307846699827658E-2</v>
      </c>
    </row>
    <row r="360" spans="1:12" x14ac:dyDescent="0.25">
      <c r="A360" s="2">
        <v>2017</v>
      </c>
      <c r="B360" s="2">
        <v>23013</v>
      </c>
      <c r="C360" s="3" t="s">
        <v>32</v>
      </c>
      <c r="D360" s="2">
        <v>43</v>
      </c>
      <c r="E360" s="3" t="s">
        <v>21</v>
      </c>
      <c r="F360" s="2">
        <v>4</v>
      </c>
      <c r="G360" s="3" t="s">
        <v>15</v>
      </c>
      <c r="H360" s="2">
        <v>0</v>
      </c>
      <c r="I360" s="2">
        <v>0</v>
      </c>
      <c r="J360" s="2">
        <v>0</v>
      </c>
      <c r="K360" s="7" t="e">
        <f t="shared" si="10"/>
        <v>#DIV/0!</v>
      </c>
      <c r="L360" s="7" t="e">
        <f t="shared" si="11"/>
        <v>#DIV/0!</v>
      </c>
    </row>
    <row r="361" spans="1:12" x14ac:dyDescent="0.25">
      <c r="A361" s="2">
        <v>2017</v>
      </c>
      <c r="B361" s="2">
        <v>23013</v>
      </c>
      <c r="C361" s="3" t="s">
        <v>32</v>
      </c>
      <c r="D361" s="2">
        <v>43</v>
      </c>
      <c r="E361" s="3" t="s">
        <v>21</v>
      </c>
      <c r="F361" s="2">
        <v>5</v>
      </c>
      <c r="G361" s="3" t="s">
        <v>16</v>
      </c>
      <c r="H361" s="2">
        <v>263.29529083599698</v>
      </c>
      <c r="I361" s="2">
        <v>237.67391849206399</v>
      </c>
      <c r="J361" s="2">
        <v>25.621372343933299</v>
      </c>
      <c r="K361" s="7">
        <f t="shared" si="10"/>
        <v>0.90268959136116034</v>
      </c>
      <c r="L361" s="7">
        <f t="shared" si="11"/>
        <v>9.7310408638840787E-2</v>
      </c>
    </row>
    <row r="362" spans="1:12" x14ac:dyDescent="0.25">
      <c r="A362" s="2">
        <v>2017</v>
      </c>
      <c r="B362" s="2">
        <v>23013</v>
      </c>
      <c r="C362" s="3" t="s">
        <v>32</v>
      </c>
      <c r="D362" s="2">
        <v>51</v>
      </c>
      <c r="E362" s="3" t="s">
        <v>22</v>
      </c>
      <c r="F362" s="2">
        <v>1</v>
      </c>
      <c r="G362" s="3" t="s">
        <v>12</v>
      </c>
      <c r="H362" s="2">
        <v>32.2078723190955</v>
      </c>
      <c r="I362" s="2">
        <v>29.0737833513599</v>
      </c>
      <c r="J362" s="2">
        <v>3.13408896773565</v>
      </c>
      <c r="K362" s="7">
        <f t="shared" si="10"/>
        <v>0.90269183457121904</v>
      </c>
      <c r="L362" s="7">
        <f t="shared" si="11"/>
        <v>9.7308165428782512E-2</v>
      </c>
    </row>
    <row r="363" spans="1:12" x14ac:dyDescent="0.25">
      <c r="A363" s="2">
        <v>2017</v>
      </c>
      <c r="B363" s="2">
        <v>23013</v>
      </c>
      <c r="C363" s="3" t="s">
        <v>32</v>
      </c>
      <c r="D363" s="2">
        <v>51</v>
      </c>
      <c r="E363" s="3" t="s">
        <v>22</v>
      </c>
      <c r="F363" s="2">
        <v>2</v>
      </c>
      <c r="G363" s="3" t="s">
        <v>13</v>
      </c>
      <c r="H363" s="2">
        <v>0</v>
      </c>
      <c r="I363" s="2">
        <v>0</v>
      </c>
      <c r="J363" s="2">
        <v>0</v>
      </c>
      <c r="K363" s="7" t="e">
        <f t="shared" si="10"/>
        <v>#DIV/0!</v>
      </c>
      <c r="L363" s="7" t="e">
        <f t="shared" si="11"/>
        <v>#DIV/0!</v>
      </c>
    </row>
    <row r="364" spans="1:12" x14ac:dyDescent="0.25">
      <c r="A364" s="2">
        <v>2017</v>
      </c>
      <c r="B364" s="2">
        <v>23013</v>
      </c>
      <c r="C364" s="3" t="s">
        <v>32</v>
      </c>
      <c r="D364" s="2">
        <v>51</v>
      </c>
      <c r="E364" s="3" t="s">
        <v>22</v>
      </c>
      <c r="F364" s="2">
        <v>3</v>
      </c>
      <c r="G364" s="3" t="s">
        <v>14</v>
      </c>
      <c r="H364" s="2">
        <v>1376.82024739091</v>
      </c>
      <c r="I364" s="2">
        <v>1242.84770285426</v>
      </c>
      <c r="J364" s="2">
        <v>133.97254453665499</v>
      </c>
      <c r="K364" s="7">
        <f t="shared" si="10"/>
        <v>0.90269423710863528</v>
      </c>
      <c r="L364" s="7">
        <f t="shared" si="11"/>
        <v>9.7305762891368344E-2</v>
      </c>
    </row>
    <row r="365" spans="1:12" x14ac:dyDescent="0.25">
      <c r="A365" s="2">
        <v>2017</v>
      </c>
      <c r="B365" s="2">
        <v>23013</v>
      </c>
      <c r="C365" s="3" t="s">
        <v>32</v>
      </c>
      <c r="D365" s="2">
        <v>51</v>
      </c>
      <c r="E365" s="3" t="s">
        <v>22</v>
      </c>
      <c r="F365" s="2">
        <v>4</v>
      </c>
      <c r="G365" s="3" t="s">
        <v>15</v>
      </c>
      <c r="H365" s="2">
        <v>0</v>
      </c>
      <c r="I365" s="2">
        <v>0</v>
      </c>
      <c r="J365" s="2">
        <v>0</v>
      </c>
      <c r="K365" s="7" t="e">
        <f t="shared" si="10"/>
        <v>#DIV/0!</v>
      </c>
      <c r="L365" s="7" t="e">
        <f t="shared" si="11"/>
        <v>#DIV/0!</v>
      </c>
    </row>
    <row r="366" spans="1:12" x14ac:dyDescent="0.25">
      <c r="A366" s="2">
        <v>2017</v>
      </c>
      <c r="B366" s="2">
        <v>23013</v>
      </c>
      <c r="C366" s="3" t="s">
        <v>32</v>
      </c>
      <c r="D366" s="2">
        <v>51</v>
      </c>
      <c r="E366" s="3" t="s">
        <v>22</v>
      </c>
      <c r="F366" s="2">
        <v>5</v>
      </c>
      <c r="G366" s="3" t="s">
        <v>16</v>
      </c>
      <c r="H366" s="2">
        <v>312.54955727164503</v>
      </c>
      <c r="I366" s="2">
        <v>282.13602660929303</v>
      </c>
      <c r="J366" s="2">
        <v>30.413530662352301</v>
      </c>
      <c r="K366" s="7">
        <f t="shared" si="10"/>
        <v>0.90269213328010312</v>
      </c>
      <c r="L366" s="7">
        <f t="shared" si="11"/>
        <v>9.7307866719897801E-2</v>
      </c>
    </row>
    <row r="367" spans="1:12" x14ac:dyDescent="0.25">
      <c r="A367" s="2">
        <v>2017</v>
      </c>
      <c r="B367" s="2">
        <v>23013</v>
      </c>
      <c r="C367" s="3" t="s">
        <v>32</v>
      </c>
      <c r="D367" s="2">
        <v>52</v>
      </c>
      <c r="E367" s="3" t="s">
        <v>23</v>
      </c>
      <c r="F367" s="2">
        <v>1</v>
      </c>
      <c r="G367" s="3" t="s">
        <v>12</v>
      </c>
      <c r="H367" s="2">
        <v>13272.345097031601</v>
      </c>
      <c r="I367" s="2">
        <v>11980.891482843899</v>
      </c>
      <c r="J367" s="2">
        <v>1291.4536141876399</v>
      </c>
      <c r="K367" s="7">
        <f t="shared" si="10"/>
        <v>0.90269589852086207</v>
      </c>
      <c r="L367" s="7">
        <f t="shared" si="11"/>
        <v>9.7304101479133279E-2</v>
      </c>
    </row>
    <row r="368" spans="1:12" x14ac:dyDescent="0.25">
      <c r="A368" s="2">
        <v>2017</v>
      </c>
      <c r="B368" s="2">
        <v>23013</v>
      </c>
      <c r="C368" s="3" t="s">
        <v>32</v>
      </c>
      <c r="D368" s="2">
        <v>52</v>
      </c>
      <c r="E368" s="3" t="s">
        <v>23</v>
      </c>
      <c r="F368" s="2">
        <v>2</v>
      </c>
      <c r="G368" s="3" t="s">
        <v>13</v>
      </c>
      <c r="H368" s="2">
        <v>0</v>
      </c>
      <c r="I368" s="2">
        <v>0</v>
      </c>
      <c r="J368" s="2">
        <v>0</v>
      </c>
      <c r="K368" s="7" t="e">
        <f t="shared" si="10"/>
        <v>#DIV/0!</v>
      </c>
      <c r="L368" s="7" t="e">
        <f t="shared" si="11"/>
        <v>#DIV/0!</v>
      </c>
    </row>
    <row r="369" spans="1:12" x14ac:dyDescent="0.25">
      <c r="A369" s="2">
        <v>2017</v>
      </c>
      <c r="B369" s="2">
        <v>23013</v>
      </c>
      <c r="C369" s="3" t="s">
        <v>32</v>
      </c>
      <c r="D369" s="2">
        <v>52</v>
      </c>
      <c r="E369" s="3" t="s">
        <v>23</v>
      </c>
      <c r="F369" s="2">
        <v>3</v>
      </c>
      <c r="G369" s="3" t="s">
        <v>14</v>
      </c>
      <c r="H369" s="2">
        <v>379320.35033255699</v>
      </c>
      <c r="I369" s="2">
        <v>342409.42216333502</v>
      </c>
      <c r="J369" s="2">
        <v>36910.928169222097</v>
      </c>
      <c r="K369" s="7">
        <f t="shared" si="10"/>
        <v>0.902691937996837</v>
      </c>
      <c r="L369" s="7">
        <f t="shared" si="11"/>
        <v>9.7308062003163345E-2</v>
      </c>
    </row>
    <row r="370" spans="1:12" x14ac:dyDescent="0.25">
      <c r="A370" s="2">
        <v>2017</v>
      </c>
      <c r="B370" s="2">
        <v>23013</v>
      </c>
      <c r="C370" s="3" t="s">
        <v>32</v>
      </c>
      <c r="D370" s="2">
        <v>52</v>
      </c>
      <c r="E370" s="3" t="s">
        <v>23</v>
      </c>
      <c r="F370" s="2">
        <v>4</v>
      </c>
      <c r="G370" s="3" t="s">
        <v>15</v>
      </c>
      <c r="H370" s="2">
        <v>0</v>
      </c>
      <c r="I370" s="2">
        <v>0</v>
      </c>
      <c r="J370" s="2">
        <v>0</v>
      </c>
      <c r="K370" s="7" t="e">
        <f t="shared" si="10"/>
        <v>#DIV/0!</v>
      </c>
      <c r="L370" s="7" t="e">
        <f t="shared" si="11"/>
        <v>#DIV/0!</v>
      </c>
    </row>
    <row r="371" spans="1:12" x14ac:dyDescent="0.25">
      <c r="A371" s="2">
        <v>2017</v>
      </c>
      <c r="B371" s="2">
        <v>23013</v>
      </c>
      <c r="C371" s="3" t="s">
        <v>32</v>
      </c>
      <c r="D371" s="2">
        <v>52</v>
      </c>
      <c r="E371" s="3" t="s">
        <v>23</v>
      </c>
      <c r="F371" s="2">
        <v>5</v>
      </c>
      <c r="G371" s="3" t="s">
        <v>16</v>
      </c>
      <c r="H371" s="2">
        <v>84276.101956778497</v>
      </c>
      <c r="I371" s="2">
        <v>76075.4494128222</v>
      </c>
      <c r="J371" s="2">
        <v>8200.6525439563393</v>
      </c>
      <c r="K371" s="7">
        <f t="shared" si="10"/>
        <v>0.9026930250266908</v>
      </c>
      <c r="L371" s="7">
        <f t="shared" si="11"/>
        <v>9.7306974973309673E-2</v>
      </c>
    </row>
    <row r="372" spans="1:12" x14ac:dyDescent="0.25">
      <c r="A372" s="2">
        <v>2017</v>
      </c>
      <c r="B372" s="2">
        <v>23013</v>
      </c>
      <c r="C372" s="3" t="s">
        <v>32</v>
      </c>
      <c r="D372" s="2">
        <v>53</v>
      </c>
      <c r="E372" s="3" t="s">
        <v>24</v>
      </c>
      <c r="F372" s="2">
        <v>1</v>
      </c>
      <c r="G372" s="3" t="s">
        <v>12</v>
      </c>
      <c r="H372" s="2">
        <v>38.416421649246097</v>
      </c>
      <c r="I372" s="2">
        <v>34.678160235819803</v>
      </c>
      <c r="J372" s="2">
        <v>3.7382614134263399</v>
      </c>
      <c r="K372" s="7">
        <f t="shared" si="10"/>
        <v>0.90269105624782586</v>
      </c>
      <c r="L372" s="7">
        <f t="shared" si="11"/>
        <v>9.7308943752175359E-2</v>
      </c>
    </row>
    <row r="373" spans="1:12" x14ac:dyDescent="0.25">
      <c r="A373" s="2">
        <v>2017</v>
      </c>
      <c r="B373" s="2">
        <v>23013</v>
      </c>
      <c r="C373" s="3" t="s">
        <v>32</v>
      </c>
      <c r="D373" s="2">
        <v>53</v>
      </c>
      <c r="E373" s="3" t="s">
        <v>24</v>
      </c>
      <c r="F373" s="2">
        <v>2</v>
      </c>
      <c r="G373" s="3" t="s">
        <v>13</v>
      </c>
      <c r="H373" s="2">
        <v>0</v>
      </c>
      <c r="I373" s="2">
        <v>0</v>
      </c>
      <c r="J373" s="2">
        <v>0</v>
      </c>
      <c r="K373" s="7" t="e">
        <f t="shared" si="10"/>
        <v>#DIV/0!</v>
      </c>
      <c r="L373" s="7" t="e">
        <f t="shared" si="11"/>
        <v>#DIV/0!</v>
      </c>
    </row>
    <row r="374" spans="1:12" x14ac:dyDescent="0.25">
      <c r="A374" s="2">
        <v>2017</v>
      </c>
      <c r="B374" s="2">
        <v>23013</v>
      </c>
      <c r="C374" s="3" t="s">
        <v>32</v>
      </c>
      <c r="D374" s="2">
        <v>53</v>
      </c>
      <c r="E374" s="3" t="s">
        <v>24</v>
      </c>
      <c r="F374" s="2">
        <v>3</v>
      </c>
      <c r="G374" s="3" t="s">
        <v>14</v>
      </c>
      <c r="H374" s="2">
        <v>809.61811154872998</v>
      </c>
      <c r="I374" s="2">
        <v>730.83608137575004</v>
      </c>
      <c r="J374" s="2">
        <v>78.782030172979901</v>
      </c>
      <c r="K374" s="7">
        <f t="shared" si="10"/>
        <v>0.90269235699004224</v>
      </c>
      <c r="L374" s="7">
        <f t="shared" si="11"/>
        <v>9.7307643009957673E-2</v>
      </c>
    </row>
    <row r="375" spans="1:12" x14ac:dyDescent="0.25">
      <c r="A375" s="2">
        <v>2017</v>
      </c>
      <c r="B375" s="2">
        <v>23013</v>
      </c>
      <c r="C375" s="3" t="s">
        <v>32</v>
      </c>
      <c r="D375" s="2">
        <v>53</v>
      </c>
      <c r="E375" s="3" t="s">
        <v>24</v>
      </c>
      <c r="F375" s="2">
        <v>4</v>
      </c>
      <c r="G375" s="3" t="s">
        <v>15</v>
      </c>
      <c r="H375" s="2">
        <v>0</v>
      </c>
      <c r="I375" s="2">
        <v>0</v>
      </c>
      <c r="J375" s="2">
        <v>0</v>
      </c>
      <c r="K375" s="7" t="e">
        <f t="shared" si="10"/>
        <v>#DIV/0!</v>
      </c>
      <c r="L375" s="7" t="e">
        <f t="shared" si="11"/>
        <v>#DIV/0!</v>
      </c>
    </row>
    <row r="376" spans="1:12" x14ac:dyDescent="0.25">
      <c r="A376" s="2">
        <v>2017</v>
      </c>
      <c r="B376" s="2">
        <v>23013</v>
      </c>
      <c r="C376" s="3" t="s">
        <v>32</v>
      </c>
      <c r="D376" s="2">
        <v>53</v>
      </c>
      <c r="E376" s="3" t="s">
        <v>24</v>
      </c>
      <c r="F376" s="2">
        <v>5</v>
      </c>
      <c r="G376" s="3" t="s">
        <v>16</v>
      </c>
      <c r="H376" s="2">
        <v>174.47955091431299</v>
      </c>
      <c r="I376" s="2">
        <v>157.50135231420001</v>
      </c>
      <c r="J376" s="2">
        <v>16.978198600112901</v>
      </c>
      <c r="K376" s="7">
        <f t="shared" si="10"/>
        <v>0.90269232978223912</v>
      </c>
      <c r="L376" s="7">
        <f t="shared" si="11"/>
        <v>9.7307670217760378E-2</v>
      </c>
    </row>
    <row r="377" spans="1:12" x14ac:dyDescent="0.25">
      <c r="A377" s="2">
        <v>2017</v>
      </c>
      <c r="B377" s="2">
        <v>23013</v>
      </c>
      <c r="C377" s="3" t="s">
        <v>32</v>
      </c>
      <c r="D377" s="2">
        <v>54</v>
      </c>
      <c r="E377" s="3" t="s">
        <v>25</v>
      </c>
      <c r="F377" s="2">
        <v>1</v>
      </c>
      <c r="G377" s="3" t="s">
        <v>12</v>
      </c>
      <c r="H377" s="2">
        <v>636.57915325170995</v>
      </c>
      <c r="I377" s="2">
        <v>574.63552961600499</v>
      </c>
      <c r="J377" s="2">
        <v>61.943623635705201</v>
      </c>
      <c r="K377" s="7">
        <f t="shared" si="10"/>
        <v>0.90269297491240363</v>
      </c>
      <c r="L377" s="7">
        <f t="shared" si="11"/>
        <v>9.7307025087596699E-2</v>
      </c>
    </row>
    <row r="378" spans="1:12" x14ac:dyDescent="0.25">
      <c r="A378" s="2">
        <v>2017</v>
      </c>
      <c r="B378" s="2">
        <v>23013</v>
      </c>
      <c r="C378" s="3" t="s">
        <v>32</v>
      </c>
      <c r="D378" s="2">
        <v>54</v>
      </c>
      <c r="E378" s="3" t="s">
        <v>25</v>
      </c>
      <c r="F378" s="2">
        <v>2</v>
      </c>
      <c r="G378" s="3" t="s">
        <v>13</v>
      </c>
      <c r="H378" s="2">
        <v>0</v>
      </c>
      <c r="I378" s="2">
        <v>0</v>
      </c>
      <c r="J378" s="2">
        <v>0</v>
      </c>
      <c r="K378" s="7" t="e">
        <f t="shared" si="10"/>
        <v>#DIV/0!</v>
      </c>
      <c r="L378" s="7" t="e">
        <f t="shared" si="11"/>
        <v>#DIV/0!</v>
      </c>
    </row>
    <row r="379" spans="1:12" x14ac:dyDescent="0.25">
      <c r="A379" s="2">
        <v>2017</v>
      </c>
      <c r="B379" s="2">
        <v>23013</v>
      </c>
      <c r="C379" s="3" t="s">
        <v>32</v>
      </c>
      <c r="D379" s="2">
        <v>54</v>
      </c>
      <c r="E379" s="3" t="s">
        <v>25</v>
      </c>
      <c r="F379" s="2">
        <v>3</v>
      </c>
      <c r="G379" s="3" t="s">
        <v>14</v>
      </c>
      <c r="H379" s="2">
        <v>12948.970852611001</v>
      </c>
      <c r="I379" s="2">
        <v>11688.899826629</v>
      </c>
      <c r="J379" s="2">
        <v>1260.07102598199</v>
      </c>
      <c r="K379" s="7">
        <f t="shared" si="10"/>
        <v>0.90268948472241539</v>
      </c>
      <c r="L379" s="7">
        <f t="shared" si="11"/>
        <v>9.7310515277583789E-2</v>
      </c>
    </row>
    <row r="380" spans="1:12" x14ac:dyDescent="0.25">
      <c r="A380" s="2">
        <v>2017</v>
      </c>
      <c r="B380" s="2">
        <v>23013</v>
      </c>
      <c r="C380" s="3" t="s">
        <v>32</v>
      </c>
      <c r="D380" s="2">
        <v>54</v>
      </c>
      <c r="E380" s="3" t="s">
        <v>25</v>
      </c>
      <c r="F380" s="2">
        <v>4</v>
      </c>
      <c r="G380" s="3" t="s">
        <v>15</v>
      </c>
      <c r="H380" s="2">
        <v>0</v>
      </c>
      <c r="I380" s="2">
        <v>0</v>
      </c>
      <c r="J380" s="2">
        <v>0</v>
      </c>
      <c r="K380" s="7" t="e">
        <f t="shared" si="10"/>
        <v>#DIV/0!</v>
      </c>
      <c r="L380" s="7" t="e">
        <f t="shared" si="11"/>
        <v>#DIV/0!</v>
      </c>
    </row>
    <row r="381" spans="1:12" x14ac:dyDescent="0.25">
      <c r="A381" s="2">
        <v>2017</v>
      </c>
      <c r="B381" s="2">
        <v>23013</v>
      </c>
      <c r="C381" s="3" t="s">
        <v>32</v>
      </c>
      <c r="D381" s="2">
        <v>54</v>
      </c>
      <c r="E381" s="3" t="s">
        <v>25</v>
      </c>
      <c r="F381" s="2">
        <v>5</v>
      </c>
      <c r="G381" s="3" t="s">
        <v>16</v>
      </c>
      <c r="H381" s="2">
        <v>2809.14716933925</v>
      </c>
      <c r="I381" s="2">
        <v>2535.7916163517698</v>
      </c>
      <c r="J381" s="2">
        <v>273.35555298748397</v>
      </c>
      <c r="K381" s="7">
        <f t="shared" si="10"/>
        <v>0.90269091061833651</v>
      </c>
      <c r="L381" s="7">
        <f t="shared" si="11"/>
        <v>9.7309089381664882E-2</v>
      </c>
    </row>
    <row r="382" spans="1:12" x14ac:dyDescent="0.25">
      <c r="A382" s="2">
        <v>2017</v>
      </c>
      <c r="B382" s="2">
        <v>23013</v>
      </c>
      <c r="C382" s="3" t="s">
        <v>32</v>
      </c>
      <c r="D382" s="2">
        <v>61</v>
      </c>
      <c r="E382" s="3" t="s">
        <v>26</v>
      </c>
      <c r="F382" s="2">
        <v>1</v>
      </c>
      <c r="G382" s="3" t="s">
        <v>12</v>
      </c>
      <c r="H382" s="2">
        <v>5.0875186161593096</v>
      </c>
      <c r="I382" s="2">
        <v>4.5924658279856301</v>
      </c>
      <c r="J382" s="2">
        <v>0.49505278817367598</v>
      </c>
      <c r="K382" s="7">
        <f t="shared" si="10"/>
        <v>0.90269268271544789</v>
      </c>
      <c r="L382" s="7">
        <f t="shared" si="11"/>
        <v>9.7307317284551442E-2</v>
      </c>
    </row>
    <row r="383" spans="1:12" x14ac:dyDescent="0.25">
      <c r="A383" s="2">
        <v>2017</v>
      </c>
      <c r="B383" s="2">
        <v>23013</v>
      </c>
      <c r="C383" s="3" t="s">
        <v>32</v>
      </c>
      <c r="D383" s="2">
        <v>61</v>
      </c>
      <c r="E383" s="3" t="s">
        <v>26</v>
      </c>
      <c r="F383" s="2">
        <v>2</v>
      </c>
      <c r="G383" s="3" t="s">
        <v>13</v>
      </c>
      <c r="H383" s="2">
        <v>0</v>
      </c>
      <c r="I383" s="2">
        <v>0</v>
      </c>
      <c r="J383" s="2">
        <v>0</v>
      </c>
      <c r="K383" s="7" t="e">
        <f t="shared" si="10"/>
        <v>#DIV/0!</v>
      </c>
      <c r="L383" s="7" t="e">
        <f t="shared" si="11"/>
        <v>#DIV/0!</v>
      </c>
    </row>
    <row r="384" spans="1:12" x14ac:dyDescent="0.25">
      <c r="A384" s="2">
        <v>2017</v>
      </c>
      <c r="B384" s="2">
        <v>23013</v>
      </c>
      <c r="C384" s="3" t="s">
        <v>32</v>
      </c>
      <c r="D384" s="2">
        <v>61</v>
      </c>
      <c r="E384" s="3" t="s">
        <v>26</v>
      </c>
      <c r="F384" s="2">
        <v>3</v>
      </c>
      <c r="G384" s="3" t="s">
        <v>14</v>
      </c>
      <c r="H384" s="2">
        <v>101.694199332371</v>
      </c>
      <c r="I384" s="2">
        <v>91.798774869427504</v>
      </c>
      <c r="J384" s="2">
        <v>9.8954244629438595</v>
      </c>
      <c r="K384" s="7">
        <f t="shared" si="10"/>
        <v>0.90269430775887316</v>
      </c>
      <c r="L384" s="7">
        <f t="shared" si="11"/>
        <v>9.7305692241130379E-2</v>
      </c>
    </row>
    <row r="385" spans="1:12" x14ac:dyDescent="0.25">
      <c r="A385" s="2">
        <v>2017</v>
      </c>
      <c r="B385" s="2">
        <v>23013</v>
      </c>
      <c r="C385" s="3" t="s">
        <v>32</v>
      </c>
      <c r="D385" s="2">
        <v>61</v>
      </c>
      <c r="E385" s="3" t="s">
        <v>26</v>
      </c>
      <c r="F385" s="2">
        <v>4</v>
      </c>
      <c r="G385" s="3" t="s">
        <v>15</v>
      </c>
      <c r="H385" s="2">
        <v>0</v>
      </c>
      <c r="I385" s="2">
        <v>0</v>
      </c>
      <c r="J385" s="2">
        <v>0</v>
      </c>
      <c r="K385" s="7" t="e">
        <f t="shared" si="10"/>
        <v>#DIV/0!</v>
      </c>
      <c r="L385" s="7" t="e">
        <f t="shared" si="11"/>
        <v>#DIV/0!</v>
      </c>
    </row>
    <row r="386" spans="1:12" x14ac:dyDescent="0.25">
      <c r="A386" s="2">
        <v>2017</v>
      </c>
      <c r="B386" s="2">
        <v>23013</v>
      </c>
      <c r="C386" s="3" t="s">
        <v>32</v>
      </c>
      <c r="D386" s="2">
        <v>61</v>
      </c>
      <c r="E386" s="3" t="s">
        <v>26</v>
      </c>
      <c r="F386" s="2">
        <v>5</v>
      </c>
      <c r="G386" s="3" t="s">
        <v>16</v>
      </c>
      <c r="H386" s="2">
        <v>20.1537895033395</v>
      </c>
      <c r="I386" s="2">
        <v>18.192659610010001</v>
      </c>
      <c r="J386" s="2">
        <v>1.96112989332955</v>
      </c>
      <c r="K386" s="7">
        <f t="shared" si="10"/>
        <v>0.90269175466953555</v>
      </c>
      <c r="L386" s="7">
        <f t="shared" si="11"/>
        <v>9.7308245330466961E-2</v>
      </c>
    </row>
    <row r="387" spans="1:12" x14ac:dyDescent="0.25">
      <c r="A387" s="2">
        <v>2017</v>
      </c>
      <c r="B387" s="2">
        <v>23015</v>
      </c>
      <c r="C387" s="3" t="s">
        <v>33</v>
      </c>
      <c r="D387" s="2">
        <v>11</v>
      </c>
      <c r="E387" s="3" t="s">
        <v>11</v>
      </c>
      <c r="F387" s="2">
        <v>1</v>
      </c>
      <c r="G387" s="3" t="s">
        <v>12</v>
      </c>
      <c r="H387" s="2">
        <v>4962.8837384910103</v>
      </c>
      <c r="I387" s="2">
        <v>4479.9619693219702</v>
      </c>
      <c r="J387" s="2">
        <v>482.92176916903799</v>
      </c>
      <c r="K387" s="7">
        <f t="shared" ref="K387:K450" si="12">I387/H387</f>
        <v>0.90269331408600051</v>
      </c>
      <c r="L387" s="7">
        <f t="shared" ref="L387:L450" si="13">J387/H387</f>
        <v>9.7306685913999019E-2</v>
      </c>
    </row>
    <row r="388" spans="1:12" x14ac:dyDescent="0.25">
      <c r="A388" s="2">
        <v>2017</v>
      </c>
      <c r="B388" s="2">
        <v>23015</v>
      </c>
      <c r="C388" s="3" t="s">
        <v>33</v>
      </c>
      <c r="D388" s="2">
        <v>11</v>
      </c>
      <c r="E388" s="3" t="s">
        <v>11</v>
      </c>
      <c r="F388" s="2">
        <v>2</v>
      </c>
      <c r="G388" s="3" t="s">
        <v>13</v>
      </c>
      <c r="H388" s="2">
        <v>0</v>
      </c>
      <c r="I388" s="2">
        <v>0</v>
      </c>
      <c r="J388" s="2">
        <v>0</v>
      </c>
      <c r="K388" s="7" t="e">
        <f t="shared" si="12"/>
        <v>#DIV/0!</v>
      </c>
      <c r="L388" s="7" t="e">
        <f t="shared" si="13"/>
        <v>#DIV/0!</v>
      </c>
    </row>
    <row r="389" spans="1:12" x14ac:dyDescent="0.25">
      <c r="A389" s="2">
        <v>2017</v>
      </c>
      <c r="B389" s="2">
        <v>23015</v>
      </c>
      <c r="C389" s="3" t="s">
        <v>33</v>
      </c>
      <c r="D389" s="2">
        <v>11</v>
      </c>
      <c r="E389" s="3" t="s">
        <v>11</v>
      </c>
      <c r="F389" s="2">
        <v>3</v>
      </c>
      <c r="G389" s="3" t="s">
        <v>14</v>
      </c>
      <c r="H389" s="2">
        <v>201875.27035360399</v>
      </c>
      <c r="I389" s="2">
        <v>182231.14218258701</v>
      </c>
      <c r="J389" s="2">
        <v>19644.128171017099</v>
      </c>
      <c r="K389" s="7">
        <f t="shared" si="12"/>
        <v>0.90269175547550529</v>
      </c>
      <c r="L389" s="7">
        <f t="shared" si="13"/>
        <v>9.7308244524495324E-2</v>
      </c>
    </row>
    <row r="390" spans="1:12" x14ac:dyDescent="0.25">
      <c r="A390" s="2">
        <v>2017</v>
      </c>
      <c r="B390" s="2">
        <v>23015</v>
      </c>
      <c r="C390" s="3" t="s">
        <v>33</v>
      </c>
      <c r="D390" s="2">
        <v>11</v>
      </c>
      <c r="E390" s="3" t="s">
        <v>11</v>
      </c>
      <c r="F390" s="2">
        <v>4</v>
      </c>
      <c r="G390" s="3" t="s">
        <v>15</v>
      </c>
      <c r="H390" s="2">
        <v>0</v>
      </c>
      <c r="I390" s="2">
        <v>0</v>
      </c>
      <c r="J390" s="2">
        <v>0</v>
      </c>
      <c r="K390" s="7" t="e">
        <f t="shared" si="12"/>
        <v>#DIV/0!</v>
      </c>
      <c r="L390" s="7" t="e">
        <f t="shared" si="13"/>
        <v>#DIV/0!</v>
      </c>
    </row>
    <row r="391" spans="1:12" x14ac:dyDescent="0.25">
      <c r="A391" s="2">
        <v>2017</v>
      </c>
      <c r="B391" s="2">
        <v>23015</v>
      </c>
      <c r="C391" s="3" t="s">
        <v>33</v>
      </c>
      <c r="D391" s="2">
        <v>11</v>
      </c>
      <c r="E391" s="3" t="s">
        <v>11</v>
      </c>
      <c r="F391" s="2">
        <v>5</v>
      </c>
      <c r="G391" s="3" t="s">
        <v>16</v>
      </c>
      <c r="H391" s="2">
        <v>0</v>
      </c>
      <c r="I391" s="2">
        <v>0</v>
      </c>
      <c r="J391" s="2">
        <v>0</v>
      </c>
      <c r="K391" s="7" t="e">
        <f t="shared" si="12"/>
        <v>#DIV/0!</v>
      </c>
      <c r="L391" s="7" t="e">
        <f t="shared" si="13"/>
        <v>#DIV/0!</v>
      </c>
    </row>
    <row r="392" spans="1:12" x14ac:dyDescent="0.25">
      <c r="A392" s="2">
        <v>2017</v>
      </c>
      <c r="B392" s="2">
        <v>23015</v>
      </c>
      <c r="C392" s="3" t="s">
        <v>33</v>
      </c>
      <c r="D392" s="2">
        <v>21</v>
      </c>
      <c r="E392" s="3" t="s">
        <v>17</v>
      </c>
      <c r="F392" s="2">
        <v>1</v>
      </c>
      <c r="G392" s="3" t="s">
        <v>12</v>
      </c>
      <c r="H392" s="2">
        <v>330438.04018744</v>
      </c>
      <c r="I392" s="2">
        <v>298284.258648007</v>
      </c>
      <c r="J392" s="2">
        <v>32153.781539432399</v>
      </c>
      <c r="K392" s="7">
        <f t="shared" si="12"/>
        <v>0.9026934625287274</v>
      </c>
      <c r="L392" s="7">
        <f t="shared" si="13"/>
        <v>9.7306537471270743E-2</v>
      </c>
    </row>
    <row r="393" spans="1:12" x14ac:dyDescent="0.25">
      <c r="A393" s="2">
        <v>2017</v>
      </c>
      <c r="B393" s="2">
        <v>23015</v>
      </c>
      <c r="C393" s="3" t="s">
        <v>33</v>
      </c>
      <c r="D393" s="2">
        <v>21</v>
      </c>
      <c r="E393" s="3" t="s">
        <v>17</v>
      </c>
      <c r="F393" s="2">
        <v>2</v>
      </c>
      <c r="G393" s="3" t="s">
        <v>13</v>
      </c>
      <c r="H393" s="2">
        <v>0</v>
      </c>
      <c r="I393" s="2">
        <v>0</v>
      </c>
      <c r="J393" s="2">
        <v>0</v>
      </c>
      <c r="K393" s="7" t="e">
        <f t="shared" si="12"/>
        <v>#DIV/0!</v>
      </c>
      <c r="L393" s="7" t="e">
        <f t="shared" si="13"/>
        <v>#DIV/0!</v>
      </c>
    </row>
    <row r="394" spans="1:12" x14ac:dyDescent="0.25">
      <c r="A394" s="2">
        <v>2017</v>
      </c>
      <c r="B394" s="2">
        <v>23015</v>
      </c>
      <c r="C394" s="3" t="s">
        <v>33</v>
      </c>
      <c r="D394" s="2">
        <v>21</v>
      </c>
      <c r="E394" s="3" t="s">
        <v>17</v>
      </c>
      <c r="F394" s="2">
        <v>3</v>
      </c>
      <c r="G394" s="3" t="s">
        <v>14</v>
      </c>
      <c r="H394" s="2">
        <v>4115067.9931881898</v>
      </c>
      <c r="I394" s="2">
        <v>3714636.04410449</v>
      </c>
      <c r="J394" s="2">
        <v>400431.949083696</v>
      </c>
      <c r="K394" s="7">
        <f t="shared" si="12"/>
        <v>0.90269129216174593</v>
      </c>
      <c r="L394" s="7">
        <f t="shared" si="13"/>
        <v>9.7308707838253086E-2</v>
      </c>
    </row>
    <row r="395" spans="1:12" x14ac:dyDescent="0.25">
      <c r="A395" s="2">
        <v>2017</v>
      </c>
      <c r="B395" s="2">
        <v>23015</v>
      </c>
      <c r="C395" s="3" t="s">
        <v>33</v>
      </c>
      <c r="D395" s="2">
        <v>21</v>
      </c>
      <c r="E395" s="3" t="s">
        <v>17</v>
      </c>
      <c r="F395" s="2">
        <v>4</v>
      </c>
      <c r="G395" s="3" t="s">
        <v>15</v>
      </c>
      <c r="H395" s="2">
        <v>0</v>
      </c>
      <c r="I395" s="2">
        <v>0</v>
      </c>
      <c r="J395" s="2">
        <v>0</v>
      </c>
      <c r="K395" s="7" t="e">
        <f t="shared" si="12"/>
        <v>#DIV/0!</v>
      </c>
      <c r="L395" s="7" t="e">
        <f t="shared" si="13"/>
        <v>#DIV/0!</v>
      </c>
    </row>
    <row r="396" spans="1:12" x14ac:dyDescent="0.25">
      <c r="A396" s="2">
        <v>2017</v>
      </c>
      <c r="B396" s="2">
        <v>23015</v>
      </c>
      <c r="C396" s="3" t="s">
        <v>33</v>
      </c>
      <c r="D396" s="2">
        <v>21</v>
      </c>
      <c r="E396" s="3" t="s">
        <v>17</v>
      </c>
      <c r="F396" s="2">
        <v>5</v>
      </c>
      <c r="G396" s="3" t="s">
        <v>16</v>
      </c>
      <c r="H396" s="2">
        <v>0</v>
      </c>
      <c r="I396" s="2">
        <v>0</v>
      </c>
      <c r="J396" s="2">
        <v>0</v>
      </c>
      <c r="K396" s="7" t="e">
        <f t="shared" si="12"/>
        <v>#DIV/0!</v>
      </c>
      <c r="L396" s="7" t="e">
        <f t="shared" si="13"/>
        <v>#DIV/0!</v>
      </c>
    </row>
    <row r="397" spans="1:12" x14ac:dyDescent="0.25">
      <c r="A397" s="2">
        <v>2017</v>
      </c>
      <c r="B397" s="2">
        <v>23015</v>
      </c>
      <c r="C397" s="3" t="s">
        <v>33</v>
      </c>
      <c r="D397" s="2">
        <v>31</v>
      </c>
      <c r="E397" s="3" t="s">
        <v>18</v>
      </c>
      <c r="F397" s="2">
        <v>1</v>
      </c>
      <c r="G397" s="3" t="s">
        <v>12</v>
      </c>
      <c r="H397" s="2">
        <v>694055.25624085695</v>
      </c>
      <c r="I397" s="2">
        <v>626518.51860491501</v>
      </c>
      <c r="J397" s="2">
        <v>67536.737635942598</v>
      </c>
      <c r="K397" s="7">
        <f t="shared" si="12"/>
        <v>0.90269256369912887</v>
      </c>
      <c r="L397" s="7">
        <f t="shared" si="13"/>
        <v>9.7307436300872019E-2</v>
      </c>
    </row>
    <row r="398" spans="1:12" x14ac:dyDescent="0.25">
      <c r="A398" s="2">
        <v>2017</v>
      </c>
      <c r="B398" s="2">
        <v>23015</v>
      </c>
      <c r="C398" s="3" t="s">
        <v>33</v>
      </c>
      <c r="D398" s="2">
        <v>31</v>
      </c>
      <c r="E398" s="3" t="s">
        <v>18</v>
      </c>
      <c r="F398" s="2">
        <v>2</v>
      </c>
      <c r="G398" s="3" t="s">
        <v>13</v>
      </c>
      <c r="H398" s="2">
        <v>0</v>
      </c>
      <c r="I398" s="2">
        <v>0</v>
      </c>
      <c r="J398" s="2">
        <v>0</v>
      </c>
      <c r="K398" s="7" t="e">
        <f t="shared" si="12"/>
        <v>#DIV/0!</v>
      </c>
      <c r="L398" s="7" t="e">
        <f t="shared" si="13"/>
        <v>#DIV/0!</v>
      </c>
    </row>
    <row r="399" spans="1:12" x14ac:dyDescent="0.25">
      <c r="A399" s="2">
        <v>2017</v>
      </c>
      <c r="B399" s="2">
        <v>23015</v>
      </c>
      <c r="C399" s="3" t="s">
        <v>33</v>
      </c>
      <c r="D399" s="2">
        <v>31</v>
      </c>
      <c r="E399" s="3" t="s">
        <v>18</v>
      </c>
      <c r="F399" s="2">
        <v>3</v>
      </c>
      <c r="G399" s="3" t="s">
        <v>14</v>
      </c>
      <c r="H399" s="2">
        <v>10711750.760473499</v>
      </c>
      <c r="I399" s="2">
        <v>9669419.1152819693</v>
      </c>
      <c r="J399" s="2">
        <v>1042331.64519152</v>
      </c>
      <c r="K399" s="7">
        <f t="shared" si="12"/>
        <v>0.90269269062553736</v>
      </c>
      <c r="L399" s="7">
        <f t="shared" si="13"/>
        <v>9.7307309374461678E-2</v>
      </c>
    </row>
    <row r="400" spans="1:12" x14ac:dyDescent="0.25">
      <c r="A400" s="2">
        <v>2017</v>
      </c>
      <c r="B400" s="2">
        <v>23015</v>
      </c>
      <c r="C400" s="3" t="s">
        <v>33</v>
      </c>
      <c r="D400" s="2">
        <v>31</v>
      </c>
      <c r="E400" s="3" t="s">
        <v>18</v>
      </c>
      <c r="F400" s="2">
        <v>4</v>
      </c>
      <c r="G400" s="3" t="s">
        <v>15</v>
      </c>
      <c r="H400" s="2">
        <v>0</v>
      </c>
      <c r="I400" s="2">
        <v>0</v>
      </c>
      <c r="J400" s="2">
        <v>0</v>
      </c>
      <c r="K400" s="7" t="e">
        <f t="shared" si="12"/>
        <v>#DIV/0!</v>
      </c>
      <c r="L400" s="7" t="e">
        <f t="shared" si="13"/>
        <v>#DIV/0!</v>
      </c>
    </row>
    <row r="401" spans="1:12" x14ac:dyDescent="0.25">
      <c r="A401" s="2">
        <v>2017</v>
      </c>
      <c r="B401" s="2">
        <v>23015</v>
      </c>
      <c r="C401" s="3" t="s">
        <v>33</v>
      </c>
      <c r="D401" s="2">
        <v>31</v>
      </c>
      <c r="E401" s="3" t="s">
        <v>18</v>
      </c>
      <c r="F401" s="2">
        <v>5</v>
      </c>
      <c r="G401" s="3" t="s">
        <v>16</v>
      </c>
      <c r="H401" s="2">
        <v>0</v>
      </c>
      <c r="I401" s="2">
        <v>0</v>
      </c>
      <c r="J401" s="2">
        <v>0</v>
      </c>
      <c r="K401" s="7" t="e">
        <f t="shared" si="12"/>
        <v>#DIV/0!</v>
      </c>
      <c r="L401" s="7" t="e">
        <f t="shared" si="13"/>
        <v>#DIV/0!</v>
      </c>
    </row>
    <row r="402" spans="1:12" x14ac:dyDescent="0.25">
      <c r="A402" s="2">
        <v>2017</v>
      </c>
      <c r="B402" s="2">
        <v>23015</v>
      </c>
      <c r="C402" s="3" t="s">
        <v>33</v>
      </c>
      <c r="D402" s="2">
        <v>32</v>
      </c>
      <c r="E402" s="3" t="s">
        <v>19</v>
      </c>
      <c r="F402" s="2">
        <v>1</v>
      </c>
      <c r="G402" s="3" t="s">
        <v>12</v>
      </c>
      <c r="H402" s="2">
        <v>65007.500949838002</v>
      </c>
      <c r="I402" s="2">
        <v>58681.818287849703</v>
      </c>
      <c r="J402" s="2">
        <v>6325.6826619883404</v>
      </c>
      <c r="K402" s="7">
        <f t="shared" si="12"/>
        <v>0.90269303434892212</v>
      </c>
      <c r="L402" s="7">
        <f t="shared" si="13"/>
        <v>9.730696565107852E-2</v>
      </c>
    </row>
    <row r="403" spans="1:12" x14ac:dyDescent="0.25">
      <c r="A403" s="2">
        <v>2017</v>
      </c>
      <c r="B403" s="2">
        <v>23015</v>
      </c>
      <c r="C403" s="3" t="s">
        <v>33</v>
      </c>
      <c r="D403" s="2">
        <v>32</v>
      </c>
      <c r="E403" s="3" t="s">
        <v>19</v>
      </c>
      <c r="F403" s="2">
        <v>2</v>
      </c>
      <c r="G403" s="3" t="s">
        <v>13</v>
      </c>
      <c r="H403" s="2">
        <v>0</v>
      </c>
      <c r="I403" s="2">
        <v>0</v>
      </c>
      <c r="J403" s="2">
        <v>0</v>
      </c>
      <c r="K403" s="7" t="e">
        <f t="shared" si="12"/>
        <v>#DIV/0!</v>
      </c>
      <c r="L403" s="7" t="e">
        <f t="shared" si="13"/>
        <v>#DIV/0!</v>
      </c>
    </row>
    <row r="404" spans="1:12" x14ac:dyDescent="0.25">
      <c r="A404" s="2">
        <v>2017</v>
      </c>
      <c r="B404" s="2">
        <v>23015</v>
      </c>
      <c r="C404" s="3" t="s">
        <v>33</v>
      </c>
      <c r="D404" s="2">
        <v>32</v>
      </c>
      <c r="E404" s="3" t="s">
        <v>19</v>
      </c>
      <c r="F404" s="2">
        <v>3</v>
      </c>
      <c r="G404" s="3" t="s">
        <v>14</v>
      </c>
      <c r="H404" s="2">
        <v>906460.01033819199</v>
      </c>
      <c r="I404" s="2">
        <v>818257.00630941696</v>
      </c>
      <c r="J404" s="2">
        <v>88203.004028774696</v>
      </c>
      <c r="K404" s="7">
        <f t="shared" si="12"/>
        <v>0.9026950962835445</v>
      </c>
      <c r="L404" s="7">
        <f t="shared" si="13"/>
        <v>9.7304903716455129E-2</v>
      </c>
    </row>
    <row r="405" spans="1:12" x14ac:dyDescent="0.25">
      <c r="A405" s="2">
        <v>2017</v>
      </c>
      <c r="B405" s="2">
        <v>23015</v>
      </c>
      <c r="C405" s="3" t="s">
        <v>33</v>
      </c>
      <c r="D405" s="2">
        <v>32</v>
      </c>
      <c r="E405" s="3" t="s">
        <v>19</v>
      </c>
      <c r="F405" s="2">
        <v>4</v>
      </c>
      <c r="G405" s="3" t="s">
        <v>15</v>
      </c>
      <c r="H405" s="2">
        <v>0</v>
      </c>
      <c r="I405" s="2">
        <v>0</v>
      </c>
      <c r="J405" s="2">
        <v>0</v>
      </c>
      <c r="K405" s="7" t="e">
        <f t="shared" si="12"/>
        <v>#DIV/0!</v>
      </c>
      <c r="L405" s="7" t="e">
        <f t="shared" si="13"/>
        <v>#DIV/0!</v>
      </c>
    </row>
    <row r="406" spans="1:12" x14ac:dyDescent="0.25">
      <c r="A406" s="2">
        <v>2017</v>
      </c>
      <c r="B406" s="2">
        <v>23015</v>
      </c>
      <c r="C406" s="3" t="s">
        <v>33</v>
      </c>
      <c r="D406" s="2">
        <v>32</v>
      </c>
      <c r="E406" s="3" t="s">
        <v>19</v>
      </c>
      <c r="F406" s="2">
        <v>5</v>
      </c>
      <c r="G406" s="3" t="s">
        <v>16</v>
      </c>
      <c r="H406" s="2">
        <v>0</v>
      </c>
      <c r="I406" s="2">
        <v>0</v>
      </c>
      <c r="J406" s="2">
        <v>0</v>
      </c>
      <c r="K406" s="7" t="e">
        <f t="shared" si="12"/>
        <v>#DIV/0!</v>
      </c>
      <c r="L406" s="7" t="e">
        <f t="shared" si="13"/>
        <v>#DIV/0!</v>
      </c>
    </row>
    <row r="407" spans="1:12" x14ac:dyDescent="0.25">
      <c r="A407" s="2">
        <v>2017</v>
      </c>
      <c r="B407" s="2">
        <v>23015</v>
      </c>
      <c r="C407" s="3" t="s">
        <v>33</v>
      </c>
      <c r="D407" s="2">
        <v>42</v>
      </c>
      <c r="E407" s="3" t="s">
        <v>20</v>
      </c>
      <c r="F407" s="2">
        <v>1</v>
      </c>
      <c r="G407" s="3" t="s">
        <v>12</v>
      </c>
      <c r="H407" s="2">
        <v>2.9240825065515299</v>
      </c>
      <c r="I407" s="2">
        <v>2.63954787477376</v>
      </c>
      <c r="J407" s="2">
        <v>0.284534631777772</v>
      </c>
      <c r="K407" s="7">
        <f t="shared" si="12"/>
        <v>0.90269268013462067</v>
      </c>
      <c r="L407" s="7">
        <f t="shared" si="13"/>
        <v>9.7307319865380063E-2</v>
      </c>
    </row>
    <row r="408" spans="1:12" x14ac:dyDescent="0.25">
      <c r="A408" s="2">
        <v>2017</v>
      </c>
      <c r="B408" s="2">
        <v>23015</v>
      </c>
      <c r="C408" s="3" t="s">
        <v>33</v>
      </c>
      <c r="D408" s="2">
        <v>42</v>
      </c>
      <c r="E408" s="3" t="s">
        <v>20</v>
      </c>
      <c r="F408" s="2">
        <v>2</v>
      </c>
      <c r="G408" s="3" t="s">
        <v>13</v>
      </c>
      <c r="H408" s="2">
        <v>0</v>
      </c>
      <c r="I408" s="2">
        <v>0</v>
      </c>
      <c r="J408" s="2">
        <v>0</v>
      </c>
      <c r="K408" s="7" t="e">
        <f t="shared" si="12"/>
        <v>#DIV/0!</v>
      </c>
      <c r="L408" s="7" t="e">
        <f t="shared" si="13"/>
        <v>#DIV/0!</v>
      </c>
    </row>
    <row r="409" spans="1:12" x14ac:dyDescent="0.25">
      <c r="A409" s="2">
        <v>2017</v>
      </c>
      <c r="B409" s="2">
        <v>23015</v>
      </c>
      <c r="C409" s="3" t="s">
        <v>33</v>
      </c>
      <c r="D409" s="2">
        <v>42</v>
      </c>
      <c r="E409" s="3" t="s">
        <v>20</v>
      </c>
      <c r="F409" s="2">
        <v>3</v>
      </c>
      <c r="G409" s="3" t="s">
        <v>14</v>
      </c>
      <c r="H409" s="2">
        <v>350.12304668334798</v>
      </c>
      <c r="I409" s="2">
        <v>316.05403658337099</v>
      </c>
      <c r="J409" s="2">
        <v>34.069010099977</v>
      </c>
      <c r="K409" s="7">
        <f t="shared" si="12"/>
        <v>0.90269418016692549</v>
      </c>
      <c r="L409" s="7">
        <f t="shared" si="13"/>
        <v>9.7305819833074528E-2</v>
      </c>
    </row>
    <row r="410" spans="1:12" x14ac:dyDescent="0.25">
      <c r="A410" s="2">
        <v>2017</v>
      </c>
      <c r="B410" s="2">
        <v>23015</v>
      </c>
      <c r="C410" s="3" t="s">
        <v>33</v>
      </c>
      <c r="D410" s="2">
        <v>42</v>
      </c>
      <c r="E410" s="3" t="s">
        <v>20</v>
      </c>
      <c r="F410" s="2">
        <v>4</v>
      </c>
      <c r="G410" s="3" t="s">
        <v>15</v>
      </c>
      <c r="H410" s="2">
        <v>0</v>
      </c>
      <c r="I410" s="2">
        <v>0</v>
      </c>
      <c r="J410" s="2">
        <v>0</v>
      </c>
      <c r="K410" s="7" t="e">
        <f t="shared" si="12"/>
        <v>#DIV/0!</v>
      </c>
      <c r="L410" s="7" t="e">
        <f t="shared" si="13"/>
        <v>#DIV/0!</v>
      </c>
    </row>
    <row r="411" spans="1:12" x14ac:dyDescent="0.25">
      <c r="A411" s="2">
        <v>2017</v>
      </c>
      <c r="B411" s="2">
        <v>23015</v>
      </c>
      <c r="C411" s="3" t="s">
        <v>33</v>
      </c>
      <c r="D411" s="2">
        <v>42</v>
      </c>
      <c r="E411" s="3" t="s">
        <v>20</v>
      </c>
      <c r="F411" s="2">
        <v>5</v>
      </c>
      <c r="G411" s="3" t="s">
        <v>16</v>
      </c>
      <c r="H411" s="2">
        <v>0</v>
      </c>
      <c r="I411" s="2">
        <v>0</v>
      </c>
      <c r="J411" s="2">
        <v>0</v>
      </c>
      <c r="K411" s="7" t="e">
        <f t="shared" si="12"/>
        <v>#DIV/0!</v>
      </c>
      <c r="L411" s="7" t="e">
        <f t="shared" si="13"/>
        <v>#DIV/0!</v>
      </c>
    </row>
    <row r="412" spans="1:12" x14ac:dyDescent="0.25">
      <c r="A412" s="2">
        <v>2017</v>
      </c>
      <c r="B412" s="2">
        <v>23015</v>
      </c>
      <c r="C412" s="3" t="s">
        <v>33</v>
      </c>
      <c r="D412" s="2">
        <v>43</v>
      </c>
      <c r="E412" s="3" t="s">
        <v>21</v>
      </c>
      <c r="F412" s="2">
        <v>1</v>
      </c>
      <c r="G412" s="3" t="s">
        <v>12</v>
      </c>
      <c r="H412" s="2">
        <v>55.275066400101899</v>
      </c>
      <c r="I412" s="2">
        <v>49.8963117784688</v>
      </c>
      <c r="J412" s="2">
        <v>5.3787546216331501</v>
      </c>
      <c r="K412" s="7">
        <f t="shared" si="12"/>
        <v>0.90269112328695122</v>
      </c>
      <c r="L412" s="7">
        <f t="shared" si="13"/>
        <v>9.7308876713049677E-2</v>
      </c>
    </row>
    <row r="413" spans="1:12" x14ac:dyDescent="0.25">
      <c r="A413" s="2">
        <v>2017</v>
      </c>
      <c r="B413" s="2">
        <v>23015</v>
      </c>
      <c r="C413" s="3" t="s">
        <v>33</v>
      </c>
      <c r="D413" s="2">
        <v>43</v>
      </c>
      <c r="E413" s="3" t="s">
        <v>21</v>
      </c>
      <c r="F413" s="2">
        <v>2</v>
      </c>
      <c r="G413" s="3" t="s">
        <v>13</v>
      </c>
      <c r="H413" s="2">
        <v>0</v>
      </c>
      <c r="I413" s="2">
        <v>0</v>
      </c>
      <c r="J413" s="2">
        <v>0</v>
      </c>
      <c r="K413" s="7" t="e">
        <f t="shared" si="12"/>
        <v>#DIV/0!</v>
      </c>
      <c r="L413" s="7" t="e">
        <f t="shared" si="13"/>
        <v>#DIV/0!</v>
      </c>
    </row>
    <row r="414" spans="1:12" x14ac:dyDescent="0.25">
      <c r="A414" s="2">
        <v>2017</v>
      </c>
      <c r="B414" s="2">
        <v>23015</v>
      </c>
      <c r="C414" s="3" t="s">
        <v>33</v>
      </c>
      <c r="D414" s="2">
        <v>43</v>
      </c>
      <c r="E414" s="3" t="s">
        <v>21</v>
      </c>
      <c r="F414" s="2">
        <v>3</v>
      </c>
      <c r="G414" s="3" t="s">
        <v>14</v>
      </c>
      <c r="H414" s="2">
        <v>1873.77409405913</v>
      </c>
      <c r="I414" s="2">
        <v>1691.44570228456</v>
      </c>
      <c r="J414" s="2">
        <v>182.32839177456401</v>
      </c>
      <c r="K414" s="7">
        <f t="shared" si="12"/>
        <v>0.90269457115847163</v>
      </c>
      <c r="L414" s="7">
        <f t="shared" si="13"/>
        <v>9.7305428841525196E-2</v>
      </c>
    </row>
    <row r="415" spans="1:12" x14ac:dyDescent="0.25">
      <c r="A415" s="2">
        <v>2017</v>
      </c>
      <c r="B415" s="2">
        <v>23015</v>
      </c>
      <c r="C415" s="3" t="s">
        <v>33</v>
      </c>
      <c r="D415" s="2">
        <v>43</v>
      </c>
      <c r="E415" s="3" t="s">
        <v>21</v>
      </c>
      <c r="F415" s="2">
        <v>4</v>
      </c>
      <c r="G415" s="3" t="s">
        <v>15</v>
      </c>
      <c r="H415" s="2">
        <v>0</v>
      </c>
      <c r="I415" s="2">
        <v>0</v>
      </c>
      <c r="J415" s="2">
        <v>0</v>
      </c>
      <c r="K415" s="7" t="e">
        <f t="shared" si="12"/>
        <v>#DIV/0!</v>
      </c>
      <c r="L415" s="7" t="e">
        <f t="shared" si="13"/>
        <v>#DIV/0!</v>
      </c>
    </row>
    <row r="416" spans="1:12" x14ac:dyDescent="0.25">
      <c r="A416" s="2">
        <v>2017</v>
      </c>
      <c r="B416" s="2">
        <v>23015</v>
      </c>
      <c r="C416" s="3" t="s">
        <v>33</v>
      </c>
      <c r="D416" s="2">
        <v>43</v>
      </c>
      <c r="E416" s="3" t="s">
        <v>21</v>
      </c>
      <c r="F416" s="2">
        <v>5</v>
      </c>
      <c r="G416" s="3" t="s">
        <v>16</v>
      </c>
      <c r="H416" s="2">
        <v>0</v>
      </c>
      <c r="I416" s="2">
        <v>0</v>
      </c>
      <c r="J416" s="2">
        <v>0</v>
      </c>
      <c r="K416" s="7" t="e">
        <f t="shared" si="12"/>
        <v>#DIV/0!</v>
      </c>
      <c r="L416" s="7" t="e">
        <f t="shared" si="13"/>
        <v>#DIV/0!</v>
      </c>
    </row>
    <row r="417" spans="1:12" x14ac:dyDescent="0.25">
      <c r="A417" s="2">
        <v>2017</v>
      </c>
      <c r="B417" s="2">
        <v>23015</v>
      </c>
      <c r="C417" s="3" t="s">
        <v>33</v>
      </c>
      <c r="D417" s="2">
        <v>51</v>
      </c>
      <c r="E417" s="3" t="s">
        <v>22</v>
      </c>
      <c r="F417" s="2">
        <v>1</v>
      </c>
      <c r="G417" s="3" t="s">
        <v>12</v>
      </c>
      <c r="H417" s="2">
        <v>27.9000955430038</v>
      </c>
      <c r="I417" s="2">
        <v>25.185151058744701</v>
      </c>
      <c r="J417" s="2">
        <v>2.7149444842590702</v>
      </c>
      <c r="K417" s="7">
        <f t="shared" si="12"/>
        <v>0.90269049508900712</v>
      </c>
      <c r="L417" s="7">
        <f t="shared" si="13"/>
        <v>9.7309504910991856E-2</v>
      </c>
    </row>
    <row r="418" spans="1:12" x14ac:dyDescent="0.25">
      <c r="A418" s="2">
        <v>2017</v>
      </c>
      <c r="B418" s="2">
        <v>23015</v>
      </c>
      <c r="C418" s="3" t="s">
        <v>33</v>
      </c>
      <c r="D418" s="2">
        <v>51</v>
      </c>
      <c r="E418" s="3" t="s">
        <v>22</v>
      </c>
      <c r="F418" s="2">
        <v>2</v>
      </c>
      <c r="G418" s="3" t="s">
        <v>13</v>
      </c>
      <c r="H418" s="2">
        <v>0</v>
      </c>
      <c r="I418" s="2">
        <v>0</v>
      </c>
      <c r="J418" s="2">
        <v>0</v>
      </c>
      <c r="K418" s="7" t="e">
        <f t="shared" si="12"/>
        <v>#DIV/0!</v>
      </c>
      <c r="L418" s="7" t="e">
        <f t="shared" si="13"/>
        <v>#DIV/0!</v>
      </c>
    </row>
    <row r="419" spans="1:12" x14ac:dyDescent="0.25">
      <c r="A419" s="2">
        <v>2017</v>
      </c>
      <c r="B419" s="2">
        <v>23015</v>
      </c>
      <c r="C419" s="3" t="s">
        <v>33</v>
      </c>
      <c r="D419" s="2">
        <v>51</v>
      </c>
      <c r="E419" s="3" t="s">
        <v>22</v>
      </c>
      <c r="F419" s="2">
        <v>3</v>
      </c>
      <c r="G419" s="3" t="s">
        <v>14</v>
      </c>
      <c r="H419" s="2">
        <v>2037.81440912786</v>
      </c>
      <c r="I419" s="2">
        <v>1839.51503563448</v>
      </c>
      <c r="J419" s="2">
        <v>198.29937349338101</v>
      </c>
      <c r="K419" s="7">
        <f t="shared" si="12"/>
        <v>0.90269017011306352</v>
      </c>
      <c r="L419" s="7">
        <f t="shared" si="13"/>
        <v>9.7309829886936955E-2</v>
      </c>
    </row>
    <row r="420" spans="1:12" x14ac:dyDescent="0.25">
      <c r="A420" s="2">
        <v>2017</v>
      </c>
      <c r="B420" s="2">
        <v>23015</v>
      </c>
      <c r="C420" s="3" t="s">
        <v>33</v>
      </c>
      <c r="D420" s="2">
        <v>51</v>
      </c>
      <c r="E420" s="3" t="s">
        <v>22</v>
      </c>
      <c r="F420" s="2">
        <v>4</v>
      </c>
      <c r="G420" s="3" t="s">
        <v>15</v>
      </c>
      <c r="H420" s="2">
        <v>0</v>
      </c>
      <c r="I420" s="2">
        <v>0</v>
      </c>
      <c r="J420" s="2">
        <v>0</v>
      </c>
      <c r="K420" s="7" t="e">
        <f t="shared" si="12"/>
        <v>#DIV/0!</v>
      </c>
      <c r="L420" s="7" t="e">
        <f t="shared" si="13"/>
        <v>#DIV/0!</v>
      </c>
    </row>
    <row r="421" spans="1:12" x14ac:dyDescent="0.25">
      <c r="A421" s="2">
        <v>2017</v>
      </c>
      <c r="B421" s="2">
        <v>23015</v>
      </c>
      <c r="C421" s="3" t="s">
        <v>33</v>
      </c>
      <c r="D421" s="2">
        <v>51</v>
      </c>
      <c r="E421" s="3" t="s">
        <v>22</v>
      </c>
      <c r="F421" s="2">
        <v>5</v>
      </c>
      <c r="G421" s="3" t="s">
        <v>16</v>
      </c>
      <c r="H421" s="2">
        <v>0</v>
      </c>
      <c r="I421" s="2">
        <v>0</v>
      </c>
      <c r="J421" s="2">
        <v>0</v>
      </c>
      <c r="K421" s="7" t="e">
        <f t="shared" si="12"/>
        <v>#DIV/0!</v>
      </c>
      <c r="L421" s="7" t="e">
        <f t="shared" si="13"/>
        <v>#DIV/0!</v>
      </c>
    </row>
    <row r="422" spans="1:12" x14ac:dyDescent="0.25">
      <c r="A422" s="2">
        <v>2017</v>
      </c>
      <c r="B422" s="2">
        <v>23015</v>
      </c>
      <c r="C422" s="3" t="s">
        <v>33</v>
      </c>
      <c r="D422" s="2">
        <v>52</v>
      </c>
      <c r="E422" s="3" t="s">
        <v>23</v>
      </c>
      <c r="F422" s="2">
        <v>1</v>
      </c>
      <c r="G422" s="3" t="s">
        <v>12</v>
      </c>
      <c r="H422" s="2">
        <v>11568.768417634999</v>
      </c>
      <c r="I422" s="2">
        <v>10443.0147625798</v>
      </c>
      <c r="J422" s="2">
        <v>1125.75365505526</v>
      </c>
      <c r="K422" s="7">
        <f t="shared" si="12"/>
        <v>0.90269027657782974</v>
      </c>
      <c r="L422" s="7">
        <f t="shared" si="13"/>
        <v>9.7309723422175434E-2</v>
      </c>
    </row>
    <row r="423" spans="1:12" x14ac:dyDescent="0.25">
      <c r="A423" s="2">
        <v>2017</v>
      </c>
      <c r="B423" s="2">
        <v>23015</v>
      </c>
      <c r="C423" s="3" t="s">
        <v>33</v>
      </c>
      <c r="D423" s="2">
        <v>52</v>
      </c>
      <c r="E423" s="3" t="s">
        <v>23</v>
      </c>
      <c r="F423" s="2">
        <v>2</v>
      </c>
      <c r="G423" s="3" t="s">
        <v>13</v>
      </c>
      <c r="H423" s="2">
        <v>0</v>
      </c>
      <c r="I423" s="2">
        <v>0</v>
      </c>
      <c r="J423" s="2">
        <v>0</v>
      </c>
      <c r="K423" s="7" t="e">
        <f t="shared" si="12"/>
        <v>#DIV/0!</v>
      </c>
      <c r="L423" s="7" t="e">
        <f t="shared" si="13"/>
        <v>#DIV/0!</v>
      </c>
    </row>
    <row r="424" spans="1:12" x14ac:dyDescent="0.25">
      <c r="A424" s="2">
        <v>2017</v>
      </c>
      <c r="B424" s="2">
        <v>23015</v>
      </c>
      <c r="C424" s="3" t="s">
        <v>33</v>
      </c>
      <c r="D424" s="2">
        <v>52</v>
      </c>
      <c r="E424" s="3" t="s">
        <v>23</v>
      </c>
      <c r="F424" s="2">
        <v>3</v>
      </c>
      <c r="G424" s="3" t="s">
        <v>14</v>
      </c>
      <c r="H424" s="2">
        <v>545519.86745063495</v>
      </c>
      <c r="I424" s="2">
        <v>492436.43604882201</v>
      </c>
      <c r="J424" s="2">
        <v>53083.431401813097</v>
      </c>
      <c r="K424" s="7">
        <f t="shared" si="12"/>
        <v>0.90269202907331958</v>
      </c>
      <c r="L424" s="7">
        <f t="shared" si="13"/>
        <v>9.7307970926680698E-2</v>
      </c>
    </row>
    <row r="425" spans="1:12" x14ac:dyDescent="0.25">
      <c r="A425" s="2">
        <v>2017</v>
      </c>
      <c r="B425" s="2">
        <v>23015</v>
      </c>
      <c r="C425" s="3" t="s">
        <v>33</v>
      </c>
      <c r="D425" s="2">
        <v>52</v>
      </c>
      <c r="E425" s="3" t="s">
        <v>23</v>
      </c>
      <c r="F425" s="2">
        <v>4</v>
      </c>
      <c r="G425" s="3" t="s">
        <v>15</v>
      </c>
      <c r="H425" s="2">
        <v>0</v>
      </c>
      <c r="I425" s="2">
        <v>0</v>
      </c>
      <c r="J425" s="2">
        <v>0</v>
      </c>
      <c r="K425" s="7" t="e">
        <f t="shared" si="12"/>
        <v>#DIV/0!</v>
      </c>
      <c r="L425" s="7" t="e">
        <f t="shared" si="13"/>
        <v>#DIV/0!</v>
      </c>
    </row>
    <row r="426" spans="1:12" x14ac:dyDescent="0.25">
      <c r="A426" s="2">
        <v>2017</v>
      </c>
      <c r="B426" s="2">
        <v>23015</v>
      </c>
      <c r="C426" s="3" t="s">
        <v>33</v>
      </c>
      <c r="D426" s="2">
        <v>52</v>
      </c>
      <c r="E426" s="3" t="s">
        <v>23</v>
      </c>
      <c r="F426" s="2">
        <v>5</v>
      </c>
      <c r="G426" s="3" t="s">
        <v>16</v>
      </c>
      <c r="H426" s="2">
        <v>0</v>
      </c>
      <c r="I426" s="2">
        <v>0</v>
      </c>
      <c r="J426" s="2">
        <v>0</v>
      </c>
      <c r="K426" s="7" t="e">
        <f t="shared" si="12"/>
        <v>#DIV/0!</v>
      </c>
      <c r="L426" s="7" t="e">
        <f t="shared" si="13"/>
        <v>#DIV/0!</v>
      </c>
    </row>
    <row r="427" spans="1:12" x14ac:dyDescent="0.25">
      <c r="A427" s="2">
        <v>2017</v>
      </c>
      <c r="B427" s="2">
        <v>23015</v>
      </c>
      <c r="C427" s="3" t="s">
        <v>33</v>
      </c>
      <c r="D427" s="2">
        <v>53</v>
      </c>
      <c r="E427" s="3" t="s">
        <v>24</v>
      </c>
      <c r="F427" s="2">
        <v>1</v>
      </c>
      <c r="G427" s="3" t="s">
        <v>12</v>
      </c>
      <c r="H427" s="2">
        <v>2.8652526850900499</v>
      </c>
      <c r="I427" s="2">
        <v>2.58643860182505</v>
      </c>
      <c r="J427" s="2">
        <v>0.27881408326499901</v>
      </c>
      <c r="K427" s="7">
        <f t="shared" si="12"/>
        <v>0.90269127581107655</v>
      </c>
      <c r="L427" s="7">
        <f t="shared" si="13"/>
        <v>9.7308724188923099E-2</v>
      </c>
    </row>
    <row r="428" spans="1:12" x14ac:dyDescent="0.25">
      <c r="A428" s="2">
        <v>2017</v>
      </c>
      <c r="B428" s="2">
        <v>23015</v>
      </c>
      <c r="C428" s="3" t="s">
        <v>33</v>
      </c>
      <c r="D428" s="2">
        <v>53</v>
      </c>
      <c r="E428" s="3" t="s">
        <v>24</v>
      </c>
      <c r="F428" s="2">
        <v>2</v>
      </c>
      <c r="G428" s="3" t="s">
        <v>13</v>
      </c>
      <c r="H428" s="2">
        <v>0</v>
      </c>
      <c r="I428" s="2">
        <v>0</v>
      </c>
      <c r="J428" s="2">
        <v>0</v>
      </c>
      <c r="K428" s="7" t="e">
        <f t="shared" si="12"/>
        <v>#DIV/0!</v>
      </c>
      <c r="L428" s="7" t="e">
        <f t="shared" si="13"/>
        <v>#DIV/0!</v>
      </c>
    </row>
    <row r="429" spans="1:12" x14ac:dyDescent="0.25">
      <c r="A429" s="2">
        <v>2017</v>
      </c>
      <c r="B429" s="2">
        <v>23015</v>
      </c>
      <c r="C429" s="3" t="s">
        <v>33</v>
      </c>
      <c r="D429" s="2">
        <v>53</v>
      </c>
      <c r="E429" s="3" t="s">
        <v>24</v>
      </c>
      <c r="F429" s="2">
        <v>3</v>
      </c>
      <c r="G429" s="3" t="s">
        <v>14</v>
      </c>
      <c r="H429" s="2">
        <v>124.919116375576</v>
      </c>
      <c r="I429" s="2">
        <v>112.76385678195599</v>
      </c>
      <c r="J429" s="2">
        <v>12.1552595936194</v>
      </c>
      <c r="K429" s="7">
        <f t="shared" si="12"/>
        <v>0.90269496017667494</v>
      </c>
      <c r="L429" s="7">
        <f t="shared" si="13"/>
        <v>9.7305039823320255E-2</v>
      </c>
    </row>
    <row r="430" spans="1:12" x14ac:dyDescent="0.25">
      <c r="A430" s="2">
        <v>2017</v>
      </c>
      <c r="B430" s="2">
        <v>23015</v>
      </c>
      <c r="C430" s="3" t="s">
        <v>33</v>
      </c>
      <c r="D430" s="2">
        <v>53</v>
      </c>
      <c r="E430" s="3" t="s">
        <v>24</v>
      </c>
      <c r="F430" s="2">
        <v>4</v>
      </c>
      <c r="G430" s="3" t="s">
        <v>15</v>
      </c>
      <c r="H430" s="2">
        <v>0</v>
      </c>
      <c r="I430" s="2">
        <v>0</v>
      </c>
      <c r="J430" s="2">
        <v>0</v>
      </c>
      <c r="K430" s="7" t="e">
        <f t="shared" si="12"/>
        <v>#DIV/0!</v>
      </c>
      <c r="L430" s="7" t="e">
        <f t="shared" si="13"/>
        <v>#DIV/0!</v>
      </c>
    </row>
    <row r="431" spans="1:12" x14ac:dyDescent="0.25">
      <c r="A431" s="2">
        <v>2017</v>
      </c>
      <c r="B431" s="2">
        <v>23015</v>
      </c>
      <c r="C431" s="3" t="s">
        <v>33</v>
      </c>
      <c r="D431" s="2">
        <v>53</v>
      </c>
      <c r="E431" s="3" t="s">
        <v>24</v>
      </c>
      <c r="F431" s="2">
        <v>5</v>
      </c>
      <c r="G431" s="3" t="s">
        <v>16</v>
      </c>
      <c r="H431" s="2">
        <v>0</v>
      </c>
      <c r="I431" s="2">
        <v>0</v>
      </c>
      <c r="J431" s="2">
        <v>0</v>
      </c>
      <c r="K431" s="7" t="e">
        <f t="shared" si="12"/>
        <v>#DIV/0!</v>
      </c>
      <c r="L431" s="7" t="e">
        <f t="shared" si="13"/>
        <v>#DIV/0!</v>
      </c>
    </row>
    <row r="432" spans="1:12" x14ac:dyDescent="0.25">
      <c r="A432" s="2">
        <v>2017</v>
      </c>
      <c r="B432" s="2">
        <v>23015</v>
      </c>
      <c r="C432" s="3" t="s">
        <v>33</v>
      </c>
      <c r="D432" s="2">
        <v>54</v>
      </c>
      <c r="E432" s="3" t="s">
        <v>25</v>
      </c>
      <c r="F432" s="2">
        <v>1</v>
      </c>
      <c r="G432" s="3" t="s">
        <v>12</v>
      </c>
      <c r="H432" s="2">
        <v>647.433360741142</v>
      </c>
      <c r="I432" s="2">
        <v>584.43284188667201</v>
      </c>
      <c r="J432" s="2">
        <v>63.000518854470101</v>
      </c>
      <c r="K432" s="7">
        <f t="shared" si="12"/>
        <v>0.90269188664861066</v>
      </c>
      <c r="L432" s="7">
        <f t="shared" si="13"/>
        <v>9.7308113351389516E-2</v>
      </c>
    </row>
    <row r="433" spans="1:12" x14ac:dyDescent="0.25">
      <c r="A433" s="2">
        <v>2017</v>
      </c>
      <c r="B433" s="2">
        <v>23015</v>
      </c>
      <c r="C433" s="3" t="s">
        <v>33</v>
      </c>
      <c r="D433" s="2">
        <v>54</v>
      </c>
      <c r="E433" s="3" t="s">
        <v>25</v>
      </c>
      <c r="F433" s="2">
        <v>2</v>
      </c>
      <c r="G433" s="3" t="s">
        <v>13</v>
      </c>
      <c r="H433" s="2">
        <v>0</v>
      </c>
      <c r="I433" s="2">
        <v>0</v>
      </c>
      <c r="J433" s="2">
        <v>0</v>
      </c>
      <c r="K433" s="7" t="e">
        <f t="shared" si="12"/>
        <v>#DIV/0!</v>
      </c>
      <c r="L433" s="7" t="e">
        <f t="shared" si="13"/>
        <v>#DIV/0!</v>
      </c>
    </row>
    <row r="434" spans="1:12" x14ac:dyDescent="0.25">
      <c r="A434" s="2">
        <v>2017</v>
      </c>
      <c r="B434" s="2">
        <v>23015</v>
      </c>
      <c r="C434" s="3" t="s">
        <v>33</v>
      </c>
      <c r="D434" s="2">
        <v>54</v>
      </c>
      <c r="E434" s="3" t="s">
        <v>25</v>
      </c>
      <c r="F434" s="2">
        <v>3</v>
      </c>
      <c r="G434" s="3" t="s">
        <v>14</v>
      </c>
      <c r="H434" s="2">
        <v>22637.040547739602</v>
      </c>
      <c r="I434" s="2">
        <v>20434.232171937099</v>
      </c>
      <c r="J434" s="2">
        <v>2202.8083758025</v>
      </c>
      <c r="K434" s="7">
        <f t="shared" si="12"/>
        <v>0.90269009011328283</v>
      </c>
      <c r="L434" s="7">
        <f t="shared" si="13"/>
        <v>9.7309909886717019E-2</v>
      </c>
    </row>
    <row r="435" spans="1:12" x14ac:dyDescent="0.25">
      <c r="A435" s="2">
        <v>2017</v>
      </c>
      <c r="B435" s="2">
        <v>23015</v>
      </c>
      <c r="C435" s="3" t="s">
        <v>33</v>
      </c>
      <c r="D435" s="2">
        <v>54</v>
      </c>
      <c r="E435" s="3" t="s">
        <v>25</v>
      </c>
      <c r="F435" s="2">
        <v>4</v>
      </c>
      <c r="G435" s="3" t="s">
        <v>15</v>
      </c>
      <c r="H435" s="2">
        <v>0</v>
      </c>
      <c r="I435" s="2">
        <v>0</v>
      </c>
      <c r="J435" s="2">
        <v>0</v>
      </c>
      <c r="K435" s="7" t="e">
        <f t="shared" si="12"/>
        <v>#DIV/0!</v>
      </c>
      <c r="L435" s="7" t="e">
        <f t="shared" si="13"/>
        <v>#DIV/0!</v>
      </c>
    </row>
    <row r="436" spans="1:12" x14ac:dyDescent="0.25">
      <c r="A436" s="2">
        <v>2017</v>
      </c>
      <c r="B436" s="2">
        <v>23015</v>
      </c>
      <c r="C436" s="3" t="s">
        <v>33</v>
      </c>
      <c r="D436" s="2">
        <v>54</v>
      </c>
      <c r="E436" s="3" t="s">
        <v>25</v>
      </c>
      <c r="F436" s="2">
        <v>5</v>
      </c>
      <c r="G436" s="3" t="s">
        <v>16</v>
      </c>
      <c r="H436" s="2">
        <v>0</v>
      </c>
      <c r="I436" s="2">
        <v>0</v>
      </c>
      <c r="J436" s="2">
        <v>0</v>
      </c>
      <c r="K436" s="7" t="e">
        <f t="shared" si="12"/>
        <v>#DIV/0!</v>
      </c>
      <c r="L436" s="7" t="e">
        <f t="shared" si="13"/>
        <v>#DIV/0!</v>
      </c>
    </row>
    <row r="437" spans="1:12" x14ac:dyDescent="0.25">
      <c r="A437" s="2">
        <v>2017</v>
      </c>
      <c r="B437" s="2">
        <v>23015</v>
      </c>
      <c r="C437" s="3" t="s">
        <v>33</v>
      </c>
      <c r="D437" s="2">
        <v>61</v>
      </c>
      <c r="E437" s="3" t="s">
        <v>26</v>
      </c>
      <c r="F437" s="2">
        <v>1</v>
      </c>
      <c r="G437" s="3" t="s">
        <v>12</v>
      </c>
      <c r="H437" s="2">
        <v>5.3656930020548304</v>
      </c>
      <c r="I437" s="2">
        <v>4.8435705527005997</v>
      </c>
      <c r="J437" s="2">
        <v>0.52212244935423702</v>
      </c>
      <c r="K437" s="7">
        <f t="shared" si="12"/>
        <v>0.90269244827196038</v>
      </c>
      <c r="L437" s="7">
        <f t="shared" si="13"/>
        <v>9.7307551728040814E-2</v>
      </c>
    </row>
    <row r="438" spans="1:12" x14ac:dyDescent="0.25">
      <c r="A438" s="2">
        <v>2017</v>
      </c>
      <c r="B438" s="2">
        <v>23015</v>
      </c>
      <c r="C438" s="3" t="s">
        <v>33</v>
      </c>
      <c r="D438" s="2">
        <v>61</v>
      </c>
      <c r="E438" s="3" t="s">
        <v>26</v>
      </c>
      <c r="F438" s="2">
        <v>2</v>
      </c>
      <c r="G438" s="3" t="s">
        <v>13</v>
      </c>
      <c r="H438" s="2">
        <v>0</v>
      </c>
      <c r="I438" s="2">
        <v>0</v>
      </c>
      <c r="J438" s="2">
        <v>0</v>
      </c>
      <c r="K438" s="7" t="e">
        <f t="shared" si="12"/>
        <v>#DIV/0!</v>
      </c>
      <c r="L438" s="7" t="e">
        <f t="shared" si="13"/>
        <v>#DIV/0!</v>
      </c>
    </row>
    <row r="439" spans="1:12" x14ac:dyDescent="0.25">
      <c r="A439" s="2">
        <v>2017</v>
      </c>
      <c r="B439" s="2">
        <v>23015</v>
      </c>
      <c r="C439" s="3" t="s">
        <v>33</v>
      </c>
      <c r="D439" s="2">
        <v>61</v>
      </c>
      <c r="E439" s="3" t="s">
        <v>26</v>
      </c>
      <c r="F439" s="2">
        <v>3</v>
      </c>
      <c r="G439" s="3" t="s">
        <v>14</v>
      </c>
      <c r="H439" s="2">
        <v>163.21205865762499</v>
      </c>
      <c r="I439" s="2">
        <v>147.329837144306</v>
      </c>
      <c r="J439" s="2">
        <v>15.882221513318701</v>
      </c>
      <c r="K439" s="7">
        <f t="shared" si="12"/>
        <v>0.9026896563651855</v>
      </c>
      <c r="L439" s="7">
        <f t="shared" si="13"/>
        <v>9.7310343634812738E-2</v>
      </c>
    </row>
    <row r="440" spans="1:12" x14ac:dyDescent="0.25">
      <c r="A440" s="2">
        <v>2017</v>
      </c>
      <c r="B440" s="2">
        <v>23015</v>
      </c>
      <c r="C440" s="3" t="s">
        <v>33</v>
      </c>
      <c r="D440" s="2">
        <v>61</v>
      </c>
      <c r="E440" s="3" t="s">
        <v>26</v>
      </c>
      <c r="F440" s="2">
        <v>4</v>
      </c>
      <c r="G440" s="3" t="s">
        <v>15</v>
      </c>
      <c r="H440" s="2">
        <v>0</v>
      </c>
      <c r="I440" s="2">
        <v>0</v>
      </c>
      <c r="J440" s="2">
        <v>0</v>
      </c>
      <c r="K440" s="7" t="e">
        <f t="shared" si="12"/>
        <v>#DIV/0!</v>
      </c>
      <c r="L440" s="7" t="e">
        <f t="shared" si="13"/>
        <v>#DIV/0!</v>
      </c>
    </row>
    <row r="441" spans="1:12" x14ac:dyDescent="0.25">
      <c r="A441" s="2">
        <v>2017</v>
      </c>
      <c r="B441" s="2">
        <v>23015</v>
      </c>
      <c r="C441" s="3" t="s">
        <v>33</v>
      </c>
      <c r="D441" s="2">
        <v>61</v>
      </c>
      <c r="E441" s="3" t="s">
        <v>26</v>
      </c>
      <c r="F441" s="2">
        <v>5</v>
      </c>
      <c r="G441" s="3" t="s">
        <v>16</v>
      </c>
      <c r="H441" s="2">
        <v>0</v>
      </c>
      <c r="I441" s="2">
        <v>0</v>
      </c>
      <c r="J441" s="2">
        <v>0</v>
      </c>
      <c r="K441" s="7" t="e">
        <f t="shared" si="12"/>
        <v>#DIV/0!</v>
      </c>
      <c r="L441" s="7" t="e">
        <f t="shared" si="13"/>
        <v>#DIV/0!</v>
      </c>
    </row>
    <row r="442" spans="1:12" x14ac:dyDescent="0.25">
      <c r="A442" s="2">
        <v>2017</v>
      </c>
      <c r="B442" s="2">
        <v>23017</v>
      </c>
      <c r="C442" s="3" t="s">
        <v>34</v>
      </c>
      <c r="D442" s="2">
        <v>11</v>
      </c>
      <c r="E442" s="3" t="s">
        <v>11</v>
      </c>
      <c r="F442" s="2">
        <v>1</v>
      </c>
      <c r="G442" s="3" t="s">
        <v>12</v>
      </c>
      <c r="H442" s="2">
        <v>7779.4615992578701</v>
      </c>
      <c r="I442" s="2">
        <v>7022.4519795625001</v>
      </c>
      <c r="J442" s="2">
        <v>757.00961969537298</v>
      </c>
      <c r="K442" s="7">
        <f t="shared" si="12"/>
        <v>0.90269125825268093</v>
      </c>
      <c r="L442" s="7">
        <f t="shared" si="13"/>
        <v>9.730874174731946E-2</v>
      </c>
    </row>
    <row r="443" spans="1:12" x14ac:dyDescent="0.25">
      <c r="A443" s="2">
        <v>2017</v>
      </c>
      <c r="B443" s="2">
        <v>23017</v>
      </c>
      <c r="C443" s="3" t="s">
        <v>34</v>
      </c>
      <c r="D443" s="2">
        <v>11</v>
      </c>
      <c r="E443" s="3" t="s">
        <v>11</v>
      </c>
      <c r="F443" s="2">
        <v>2</v>
      </c>
      <c r="G443" s="3" t="s">
        <v>13</v>
      </c>
      <c r="H443" s="2">
        <v>0</v>
      </c>
      <c r="I443" s="2">
        <v>0</v>
      </c>
      <c r="J443" s="2">
        <v>0</v>
      </c>
      <c r="K443" s="7" t="e">
        <f t="shared" si="12"/>
        <v>#DIV/0!</v>
      </c>
      <c r="L443" s="7" t="e">
        <f t="shared" si="13"/>
        <v>#DIV/0!</v>
      </c>
    </row>
    <row r="444" spans="1:12" x14ac:dyDescent="0.25">
      <c r="A444" s="2">
        <v>2017</v>
      </c>
      <c r="B444" s="2">
        <v>23017</v>
      </c>
      <c r="C444" s="3" t="s">
        <v>34</v>
      </c>
      <c r="D444" s="2">
        <v>11</v>
      </c>
      <c r="E444" s="3" t="s">
        <v>11</v>
      </c>
      <c r="F444" s="2">
        <v>3</v>
      </c>
      <c r="G444" s="3" t="s">
        <v>14</v>
      </c>
      <c r="H444" s="2">
        <v>336667.67547510302</v>
      </c>
      <c r="I444" s="2">
        <v>303907.83165522001</v>
      </c>
      <c r="J444" s="2">
        <v>32759.843819883699</v>
      </c>
      <c r="K444" s="7">
        <f t="shared" si="12"/>
        <v>0.90269382478239835</v>
      </c>
      <c r="L444" s="7">
        <f t="shared" si="13"/>
        <v>9.7306175217603652E-2</v>
      </c>
    </row>
    <row r="445" spans="1:12" x14ac:dyDescent="0.25">
      <c r="A445" s="2">
        <v>2017</v>
      </c>
      <c r="B445" s="2">
        <v>23017</v>
      </c>
      <c r="C445" s="3" t="s">
        <v>34</v>
      </c>
      <c r="D445" s="2">
        <v>11</v>
      </c>
      <c r="E445" s="3" t="s">
        <v>11</v>
      </c>
      <c r="F445" s="2">
        <v>4</v>
      </c>
      <c r="G445" s="3" t="s">
        <v>15</v>
      </c>
      <c r="H445" s="2">
        <v>0</v>
      </c>
      <c r="I445" s="2">
        <v>0</v>
      </c>
      <c r="J445" s="2">
        <v>0</v>
      </c>
      <c r="K445" s="7" t="e">
        <f t="shared" si="12"/>
        <v>#DIV/0!</v>
      </c>
      <c r="L445" s="7" t="e">
        <f t="shared" si="13"/>
        <v>#DIV/0!</v>
      </c>
    </row>
    <row r="446" spans="1:12" x14ac:dyDescent="0.25">
      <c r="A446" s="2">
        <v>2017</v>
      </c>
      <c r="B446" s="2">
        <v>23017</v>
      </c>
      <c r="C446" s="3" t="s">
        <v>34</v>
      </c>
      <c r="D446" s="2">
        <v>11</v>
      </c>
      <c r="E446" s="3" t="s">
        <v>11</v>
      </c>
      <c r="F446" s="2">
        <v>5</v>
      </c>
      <c r="G446" s="3" t="s">
        <v>16</v>
      </c>
      <c r="H446" s="2">
        <v>4072.8623406300098</v>
      </c>
      <c r="I446" s="2">
        <v>3676.5434849039798</v>
      </c>
      <c r="J446" s="2">
        <v>396.31885572603801</v>
      </c>
      <c r="K446" s="7">
        <f t="shared" si="12"/>
        <v>0.90269279377001344</v>
      </c>
      <c r="L446" s="7">
        <f t="shared" si="13"/>
        <v>9.7307206229988494E-2</v>
      </c>
    </row>
    <row r="447" spans="1:12" x14ac:dyDescent="0.25">
      <c r="A447" s="2">
        <v>2017</v>
      </c>
      <c r="B447" s="2">
        <v>23017</v>
      </c>
      <c r="C447" s="3" t="s">
        <v>34</v>
      </c>
      <c r="D447" s="2">
        <v>21</v>
      </c>
      <c r="E447" s="3" t="s">
        <v>17</v>
      </c>
      <c r="F447" s="2">
        <v>1</v>
      </c>
      <c r="G447" s="3" t="s">
        <v>12</v>
      </c>
      <c r="H447" s="2">
        <v>494935.49881506199</v>
      </c>
      <c r="I447" s="2">
        <v>446774.77275030501</v>
      </c>
      <c r="J447" s="2">
        <v>48160.726064756898</v>
      </c>
      <c r="K447" s="7">
        <f t="shared" si="12"/>
        <v>0.90269292426980918</v>
      </c>
      <c r="L447" s="7">
        <f t="shared" si="13"/>
        <v>9.7307075730190609E-2</v>
      </c>
    </row>
    <row r="448" spans="1:12" x14ac:dyDescent="0.25">
      <c r="A448" s="2">
        <v>2017</v>
      </c>
      <c r="B448" s="2">
        <v>23017</v>
      </c>
      <c r="C448" s="3" t="s">
        <v>34</v>
      </c>
      <c r="D448" s="2">
        <v>21</v>
      </c>
      <c r="E448" s="3" t="s">
        <v>17</v>
      </c>
      <c r="F448" s="2">
        <v>2</v>
      </c>
      <c r="G448" s="3" t="s">
        <v>13</v>
      </c>
      <c r="H448" s="2">
        <v>0</v>
      </c>
      <c r="I448" s="2">
        <v>0</v>
      </c>
      <c r="J448" s="2">
        <v>0</v>
      </c>
      <c r="K448" s="7" t="e">
        <f t="shared" si="12"/>
        <v>#DIV/0!</v>
      </c>
      <c r="L448" s="7" t="e">
        <f t="shared" si="13"/>
        <v>#DIV/0!</v>
      </c>
    </row>
    <row r="449" spans="1:12" x14ac:dyDescent="0.25">
      <c r="A449" s="2">
        <v>2017</v>
      </c>
      <c r="B449" s="2">
        <v>23017</v>
      </c>
      <c r="C449" s="3" t="s">
        <v>34</v>
      </c>
      <c r="D449" s="2">
        <v>21</v>
      </c>
      <c r="E449" s="3" t="s">
        <v>17</v>
      </c>
      <c r="F449" s="2">
        <v>3</v>
      </c>
      <c r="G449" s="3" t="s">
        <v>14</v>
      </c>
      <c r="H449" s="2">
        <v>5143244.5846748697</v>
      </c>
      <c r="I449" s="2">
        <v>4642772.6290050698</v>
      </c>
      <c r="J449" s="2">
        <v>500471.95566979802</v>
      </c>
      <c r="K449" s="7">
        <f t="shared" si="12"/>
        <v>0.90269333930549656</v>
      </c>
      <c r="L449" s="7">
        <f t="shared" si="13"/>
        <v>9.7306660694503097E-2</v>
      </c>
    </row>
    <row r="450" spans="1:12" x14ac:dyDescent="0.25">
      <c r="A450" s="2">
        <v>2017</v>
      </c>
      <c r="B450" s="2">
        <v>23017</v>
      </c>
      <c r="C450" s="3" t="s">
        <v>34</v>
      </c>
      <c r="D450" s="2">
        <v>21</v>
      </c>
      <c r="E450" s="3" t="s">
        <v>17</v>
      </c>
      <c r="F450" s="2">
        <v>4</v>
      </c>
      <c r="G450" s="3" t="s">
        <v>15</v>
      </c>
      <c r="H450" s="2">
        <v>0</v>
      </c>
      <c r="I450" s="2">
        <v>0</v>
      </c>
      <c r="J450" s="2">
        <v>0</v>
      </c>
      <c r="K450" s="7" t="e">
        <f t="shared" si="12"/>
        <v>#DIV/0!</v>
      </c>
      <c r="L450" s="7" t="e">
        <f t="shared" si="13"/>
        <v>#DIV/0!</v>
      </c>
    </row>
    <row r="451" spans="1:12" x14ac:dyDescent="0.25">
      <c r="A451" s="2">
        <v>2017</v>
      </c>
      <c r="B451" s="2">
        <v>23017</v>
      </c>
      <c r="C451" s="3" t="s">
        <v>34</v>
      </c>
      <c r="D451" s="2">
        <v>21</v>
      </c>
      <c r="E451" s="3" t="s">
        <v>17</v>
      </c>
      <c r="F451" s="2">
        <v>5</v>
      </c>
      <c r="G451" s="3" t="s">
        <v>16</v>
      </c>
      <c r="H451" s="2">
        <v>171755.24520362401</v>
      </c>
      <c r="I451" s="2">
        <v>155041.494727724</v>
      </c>
      <c r="J451" s="2">
        <v>16713.750475899498</v>
      </c>
      <c r="K451" s="7">
        <f t="shared" ref="K451:K514" si="14">I451/H451</f>
        <v>0.90268855861673936</v>
      </c>
      <c r="L451" s="7">
        <f t="shared" ref="L451:L514" si="15">J451/H451</f>
        <v>9.7311441383257619E-2</v>
      </c>
    </row>
    <row r="452" spans="1:12" x14ac:dyDescent="0.25">
      <c r="A452" s="2">
        <v>2017</v>
      </c>
      <c r="B452" s="2">
        <v>23017</v>
      </c>
      <c r="C452" s="3" t="s">
        <v>34</v>
      </c>
      <c r="D452" s="2">
        <v>31</v>
      </c>
      <c r="E452" s="3" t="s">
        <v>18</v>
      </c>
      <c r="F452" s="2">
        <v>1</v>
      </c>
      <c r="G452" s="3" t="s">
        <v>12</v>
      </c>
      <c r="H452" s="2">
        <v>1113338.5566904999</v>
      </c>
      <c r="I452" s="2">
        <v>1005002.0722093</v>
      </c>
      <c r="J452" s="2">
        <v>108336.484481197</v>
      </c>
      <c r="K452" s="7">
        <f t="shared" si="14"/>
        <v>0.90269223693892364</v>
      </c>
      <c r="L452" s="7">
        <f t="shared" si="15"/>
        <v>9.7307763061073763E-2</v>
      </c>
    </row>
    <row r="453" spans="1:12" x14ac:dyDescent="0.25">
      <c r="A453" s="2">
        <v>2017</v>
      </c>
      <c r="B453" s="2">
        <v>23017</v>
      </c>
      <c r="C453" s="3" t="s">
        <v>34</v>
      </c>
      <c r="D453" s="2">
        <v>31</v>
      </c>
      <c r="E453" s="3" t="s">
        <v>18</v>
      </c>
      <c r="F453" s="2">
        <v>2</v>
      </c>
      <c r="G453" s="3" t="s">
        <v>13</v>
      </c>
      <c r="H453" s="2">
        <v>0</v>
      </c>
      <c r="I453" s="2">
        <v>0</v>
      </c>
      <c r="J453" s="2">
        <v>0</v>
      </c>
      <c r="K453" s="7" t="e">
        <f t="shared" si="14"/>
        <v>#DIV/0!</v>
      </c>
      <c r="L453" s="7" t="e">
        <f t="shared" si="15"/>
        <v>#DIV/0!</v>
      </c>
    </row>
    <row r="454" spans="1:12" x14ac:dyDescent="0.25">
      <c r="A454" s="2">
        <v>2017</v>
      </c>
      <c r="B454" s="2">
        <v>23017</v>
      </c>
      <c r="C454" s="3" t="s">
        <v>34</v>
      </c>
      <c r="D454" s="2">
        <v>31</v>
      </c>
      <c r="E454" s="3" t="s">
        <v>18</v>
      </c>
      <c r="F454" s="2">
        <v>3</v>
      </c>
      <c r="G454" s="3" t="s">
        <v>14</v>
      </c>
      <c r="H454" s="2">
        <v>14016088.990432899</v>
      </c>
      <c r="I454" s="2">
        <v>12652188.8050934</v>
      </c>
      <c r="J454" s="2">
        <v>1363900.1853395</v>
      </c>
      <c r="K454" s="7">
        <f t="shared" si="14"/>
        <v>0.90269038772010723</v>
      </c>
      <c r="L454" s="7">
        <f t="shared" si="15"/>
        <v>9.7309612279892835E-2</v>
      </c>
    </row>
    <row r="455" spans="1:12" x14ac:dyDescent="0.25">
      <c r="A455" s="2">
        <v>2017</v>
      </c>
      <c r="B455" s="2">
        <v>23017</v>
      </c>
      <c r="C455" s="3" t="s">
        <v>34</v>
      </c>
      <c r="D455" s="2">
        <v>31</v>
      </c>
      <c r="E455" s="3" t="s">
        <v>18</v>
      </c>
      <c r="F455" s="2">
        <v>4</v>
      </c>
      <c r="G455" s="3" t="s">
        <v>15</v>
      </c>
      <c r="H455" s="2">
        <v>0</v>
      </c>
      <c r="I455" s="2">
        <v>0</v>
      </c>
      <c r="J455" s="2">
        <v>0</v>
      </c>
      <c r="K455" s="7" t="e">
        <f t="shared" si="14"/>
        <v>#DIV/0!</v>
      </c>
      <c r="L455" s="7" t="e">
        <f t="shared" si="15"/>
        <v>#DIV/0!</v>
      </c>
    </row>
    <row r="456" spans="1:12" x14ac:dyDescent="0.25">
      <c r="A456" s="2">
        <v>2017</v>
      </c>
      <c r="B456" s="2">
        <v>23017</v>
      </c>
      <c r="C456" s="3" t="s">
        <v>34</v>
      </c>
      <c r="D456" s="2">
        <v>31</v>
      </c>
      <c r="E456" s="3" t="s">
        <v>18</v>
      </c>
      <c r="F456" s="2">
        <v>5</v>
      </c>
      <c r="G456" s="3" t="s">
        <v>16</v>
      </c>
      <c r="H456" s="2">
        <v>471033.30081653799</v>
      </c>
      <c r="I456" s="2">
        <v>425198.16878384497</v>
      </c>
      <c r="J456" s="2">
        <v>45835.1320326926</v>
      </c>
      <c r="K456" s="7">
        <f t="shared" si="14"/>
        <v>0.90269237450252959</v>
      </c>
      <c r="L456" s="7">
        <f t="shared" si="15"/>
        <v>9.730762549746956E-2</v>
      </c>
    </row>
    <row r="457" spans="1:12" x14ac:dyDescent="0.25">
      <c r="A457" s="2">
        <v>2017</v>
      </c>
      <c r="B457" s="2">
        <v>23017</v>
      </c>
      <c r="C457" s="3" t="s">
        <v>34</v>
      </c>
      <c r="D457" s="2">
        <v>32</v>
      </c>
      <c r="E457" s="3" t="s">
        <v>19</v>
      </c>
      <c r="F457" s="2">
        <v>1</v>
      </c>
      <c r="G457" s="3" t="s">
        <v>12</v>
      </c>
      <c r="H457" s="2">
        <v>87230.919355001097</v>
      </c>
      <c r="I457" s="2">
        <v>78742.900512440901</v>
      </c>
      <c r="J457" s="2">
        <v>8488.0188425602391</v>
      </c>
      <c r="K457" s="7">
        <f t="shared" si="14"/>
        <v>0.90269483681563922</v>
      </c>
      <c r="L457" s="7">
        <f t="shared" si="15"/>
        <v>9.7305163184361262E-2</v>
      </c>
    </row>
    <row r="458" spans="1:12" x14ac:dyDescent="0.25">
      <c r="A458" s="2">
        <v>2017</v>
      </c>
      <c r="B458" s="2">
        <v>23017</v>
      </c>
      <c r="C458" s="3" t="s">
        <v>34</v>
      </c>
      <c r="D458" s="2">
        <v>32</v>
      </c>
      <c r="E458" s="3" t="s">
        <v>19</v>
      </c>
      <c r="F458" s="2">
        <v>2</v>
      </c>
      <c r="G458" s="3" t="s">
        <v>13</v>
      </c>
      <c r="H458" s="2">
        <v>0</v>
      </c>
      <c r="I458" s="2">
        <v>0</v>
      </c>
      <c r="J458" s="2">
        <v>0</v>
      </c>
      <c r="K458" s="7" t="e">
        <f t="shared" si="14"/>
        <v>#DIV/0!</v>
      </c>
      <c r="L458" s="7" t="e">
        <f t="shared" si="15"/>
        <v>#DIV/0!</v>
      </c>
    </row>
    <row r="459" spans="1:12" x14ac:dyDescent="0.25">
      <c r="A459" s="2">
        <v>2017</v>
      </c>
      <c r="B459" s="2">
        <v>23017</v>
      </c>
      <c r="C459" s="3" t="s">
        <v>34</v>
      </c>
      <c r="D459" s="2">
        <v>32</v>
      </c>
      <c r="E459" s="3" t="s">
        <v>19</v>
      </c>
      <c r="F459" s="2">
        <v>3</v>
      </c>
      <c r="G459" s="3" t="s">
        <v>14</v>
      </c>
      <c r="H459" s="2">
        <v>999693.68007801601</v>
      </c>
      <c r="I459" s="2">
        <v>902412.160486195</v>
      </c>
      <c r="J459" s="2">
        <v>97281.519591820499</v>
      </c>
      <c r="K459" s="7">
        <f t="shared" si="14"/>
        <v>0.90268867200978087</v>
      </c>
      <c r="L459" s="7">
        <f t="shared" si="15"/>
        <v>9.7311327990218618E-2</v>
      </c>
    </row>
    <row r="460" spans="1:12" x14ac:dyDescent="0.25">
      <c r="A460" s="2">
        <v>2017</v>
      </c>
      <c r="B460" s="2">
        <v>23017</v>
      </c>
      <c r="C460" s="3" t="s">
        <v>34</v>
      </c>
      <c r="D460" s="2">
        <v>32</v>
      </c>
      <c r="E460" s="3" t="s">
        <v>19</v>
      </c>
      <c r="F460" s="2">
        <v>4</v>
      </c>
      <c r="G460" s="3" t="s">
        <v>15</v>
      </c>
      <c r="H460" s="2">
        <v>0</v>
      </c>
      <c r="I460" s="2">
        <v>0</v>
      </c>
      <c r="J460" s="2">
        <v>0</v>
      </c>
      <c r="K460" s="7" t="e">
        <f t="shared" si="14"/>
        <v>#DIV/0!</v>
      </c>
      <c r="L460" s="7" t="e">
        <f t="shared" si="15"/>
        <v>#DIV/0!</v>
      </c>
    </row>
    <row r="461" spans="1:12" x14ac:dyDescent="0.25">
      <c r="A461" s="2">
        <v>2017</v>
      </c>
      <c r="B461" s="2">
        <v>23017</v>
      </c>
      <c r="C461" s="3" t="s">
        <v>34</v>
      </c>
      <c r="D461" s="2">
        <v>32</v>
      </c>
      <c r="E461" s="3" t="s">
        <v>19</v>
      </c>
      <c r="F461" s="2">
        <v>5</v>
      </c>
      <c r="G461" s="3" t="s">
        <v>16</v>
      </c>
      <c r="H461" s="2">
        <v>33757.6058524767</v>
      </c>
      <c r="I461" s="2">
        <v>30472.670423339801</v>
      </c>
      <c r="J461" s="2">
        <v>3284.93542913688</v>
      </c>
      <c r="K461" s="7">
        <f t="shared" si="14"/>
        <v>0.90269050940720397</v>
      </c>
      <c r="L461" s="7">
        <f t="shared" si="15"/>
        <v>9.7309490592795506E-2</v>
      </c>
    </row>
    <row r="462" spans="1:12" x14ac:dyDescent="0.25">
      <c r="A462" s="2">
        <v>2017</v>
      </c>
      <c r="B462" s="2">
        <v>23017</v>
      </c>
      <c r="C462" s="3" t="s">
        <v>34</v>
      </c>
      <c r="D462" s="2">
        <v>42</v>
      </c>
      <c r="E462" s="3" t="s">
        <v>20</v>
      </c>
      <c r="F462" s="2">
        <v>1</v>
      </c>
      <c r="G462" s="3" t="s">
        <v>12</v>
      </c>
      <c r="H462" s="2">
        <v>4.7405787056221396</v>
      </c>
      <c r="I462" s="2">
        <v>4.27928554007425</v>
      </c>
      <c r="J462" s="2">
        <v>0.46129316554788802</v>
      </c>
      <c r="K462" s="7">
        <f t="shared" si="14"/>
        <v>0.90269264699670226</v>
      </c>
      <c r="L462" s="7">
        <f t="shared" si="15"/>
        <v>9.7307353003297362E-2</v>
      </c>
    </row>
    <row r="463" spans="1:12" x14ac:dyDescent="0.25">
      <c r="A463" s="2">
        <v>2017</v>
      </c>
      <c r="B463" s="2">
        <v>23017</v>
      </c>
      <c r="C463" s="3" t="s">
        <v>34</v>
      </c>
      <c r="D463" s="2">
        <v>42</v>
      </c>
      <c r="E463" s="3" t="s">
        <v>20</v>
      </c>
      <c r="F463" s="2">
        <v>2</v>
      </c>
      <c r="G463" s="3" t="s">
        <v>13</v>
      </c>
      <c r="H463" s="2">
        <v>0</v>
      </c>
      <c r="I463" s="2">
        <v>0</v>
      </c>
      <c r="J463" s="2">
        <v>0</v>
      </c>
      <c r="K463" s="7" t="e">
        <f t="shared" si="14"/>
        <v>#DIV/0!</v>
      </c>
      <c r="L463" s="7" t="e">
        <f t="shared" si="15"/>
        <v>#DIV/0!</v>
      </c>
    </row>
    <row r="464" spans="1:12" x14ac:dyDescent="0.25">
      <c r="A464" s="2">
        <v>2017</v>
      </c>
      <c r="B464" s="2">
        <v>23017</v>
      </c>
      <c r="C464" s="3" t="s">
        <v>34</v>
      </c>
      <c r="D464" s="2">
        <v>42</v>
      </c>
      <c r="E464" s="3" t="s">
        <v>20</v>
      </c>
      <c r="F464" s="2">
        <v>3</v>
      </c>
      <c r="G464" s="3" t="s">
        <v>14</v>
      </c>
      <c r="H464" s="2">
        <v>517.75809578891699</v>
      </c>
      <c r="I464" s="2">
        <v>467.37618128241598</v>
      </c>
      <c r="J464" s="2">
        <v>50.381914506500301</v>
      </c>
      <c r="K464" s="7">
        <f t="shared" si="14"/>
        <v>0.90269217436429805</v>
      </c>
      <c r="L464" s="7">
        <f t="shared" si="15"/>
        <v>9.730782563570059E-2</v>
      </c>
    </row>
    <row r="465" spans="1:12" x14ac:dyDescent="0.25">
      <c r="A465" s="2">
        <v>2017</v>
      </c>
      <c r="B465" s="2">
        <v>23017</v>
      </c>
      <c r="C465" s="3" t="s">
        <v>34</v>
      </c>
      <c r="D465" s="2">
        <v>42</v>
      </c>
      <c r="E465" s="3" t="s">
        <v>20</v>
      </c>
      <c r="F465" s="2">
        <v>4</v>
      </c>
      <c r="G465" s="3" t="s">
        <v>15</v>
      </c>
      <c r="H465" s="2">
        <v>0</v>
      </c>
      <c r="I465" s="2">
        <v>0</v>
      </c>
      <c r="J465" s="2">
        <v>0</v>
      </c>
      <c r="K465" s="7" t="e">
        <f t="shared" si="14"/>
        <v>#DIV/0!</v>
      </c>
      <c r="L465" s="7" t="e">
        <f t="shared" si="15"/>
        <v>#DIV/0!</v>
      </c>
    </row>
    <row r="466" spans="1:12" x14ac:dyDescent="0.25">
      <c r="A466" s="2">
        <v>2017</v>
      </c>
      <c r="B466" s="2">
        <v>23017</v>
      </c>
      <c r="C466" s="3" t="s">
        <v>34</v>
      </c>
      <c r="D466" s="2">
        <v>42</v>
      </c>
      <c r="E466" s="3" t="s">
        <v>20</v>
      </c>
      <c r="F466" s="2">
        <v>5</v>
      </c>
      <c r="G466" s="3" t="s">
        <v>16</v>
      </c>
      <c r="H466" s="2">
        <v>11.030148718921</v>
      </c>
      <c r="I466" s="2">
        <v>9.9567939824804395</v>
      </c>
      <c r="J466" s="2">
        <v>1.07335473644053</v>
      </c>
      <c r="K466" s="7">
        <f t="shared" si="14"/>
        <v>0.90268900594247303</v>
      </c>
      <c r="L466" s="7">
        <f t="shared" si="15"/>
        <v>9.7310994057524247E-2</v>
      </c>
    </row>
    <row r="467" spans="1:12" x14ac:dyDescent="0.25">
      <c r="A467" s="2">
        <v>2017</v>
      </c>
      <c r="B467" s="2">
        <v>23017</v>
      </c>
      <c r="C467" s="3" t="s">
        <v>34</v>
      </c>
      <c r="D467" s="2">
        <v>43</v>
      </c>
      <c r="E467" s="3" t="s">
        <v>21</v>
      </c>
      <c r="F467" s="2">
        <v>1</v>
      </c>
      <c r="G467" s="3" t="s">
        <v>12</v>
      </c>
      <c r="H467" s="2">
        <v>246.85667835880199</v>
      </c>
      <c r="I467" s="2">
        <v>222.835396600644</v>
      </c>
      <c r="J467" s="2">
        <v>24.021281758158299</v>
      </c>
      <c r="K467" s="7">
        <f t="shared" si="14"/>
        <v>0.90269138385130721</v>
      </c>
      <c r="L467" s="7">
        <f t="shared" si="15"/>
        <v>9.7308616148694072E-2</v>
      </c>
    </row>
    <row r="468" spans="1:12" x14ac:dyDescent="0.25">
      <c r="A468" s="2">
        <v>2017</v>
      </c>
      <c r="B468" s="2">
        <v>23017</v>
      </c>
      <c r="C468" s="3" t="s">
        <v>34</v>
      </c>
      <c r="D468" s="2">
        <v>43</v>
      </c>
      <c r="E468" s="3" t="s">
        <v>21</v>
      </c>
      <c r="F468" s="2">
        <v>2</v>
      </c>
      <c r="G468" s="3" t="s">
        <v>13</v>
      </c>
      <c r="H468" s="2">
        <v>0</v>
      </c>
      <c r="I468" s="2">
        <v>0</v>
      </c>
      <c r="J468" s="2">
        <v>0</v>
      </c>
      <c r="K468" s="7" t="e">
        <f t="shared" si="14"/>
        <v>#DIV/0!</v>
      </c>
      <c r="L468" s="7" t="e">
        <f t="shared" si="15"/>
        <v>#DIV/0!</v>
      </c>
    </row>
    <row r="469" spans="1:12" x14ac:dyDescent="0.25">
      <c r="A469" s="2">
        <v>2017</v>
      </c>
      <c r="B469" s="2">
        <v>23017</v>
      </c>
      <c r="C469" s="3" t="s">
        <v>34</v>
      </c>
      <c r="D469" s="2">
        <v>43</v>
      </c>
      <c r="E469" s="3" t="s">
        <v>21</v>
      </c>
      <c r="F469" s="2">
        <v>3</v>
      </c>
      <c r="G469" s="3" t="s">
        <v>14</v>
      </c>
      <c r="H469" s="2">
        <v>6147.0458092764302</v>
      </c>
      <c r="I469" s="2">
        <v>5548.8944199641201</v>
      </c>
      <c r="J469" s="2">
        <v>598.15138931231104</v>
      </c>
      <c r="K469" s="7">
        <f t="shared" si="14"/>
        <v>0.9026928694089692</v>
      </c>
      <c r="L469" s="7">
        <f t="shared" si="15"/>
        <v>9.7307130591030938E-2</v>
      </c>
    </row>
    <row r="470" spans="1:12" x14ac:dyDescent="0.25">
      <c r="A470" s="2">
        <v>2017</v>
      </c>
      <c r="B470" s="2">
        <v>23017</v>
      </c>
      <c r="C470" s="3" t="s">
        <v>34</v>
      </c>
      <c r="D470" s="2">
        <v>43</v>
      </c>
      <c r="E470" s="3" t="s">
        <v>21</v>
      </c>
      <c r="F470" s="2">
        <v>4</v>
      </c>
      <c r="G470" s="3" t="s">
        <v>15</v>
      </c>
      <c r="H470" s="2">
        <v>0</v>
      </c>
      <c r="I470" s="2">
        <v>0</v>
      </c>
      <c r="J470" s="2">
        <v>0</v>
      </c>
      <c r="K470" s="7" t="e">
        <f t="shared" si="14"/>
        <v>#DIV/0!</v>
      </c>
      <c r="L470" s="7" t="e">
        <f t="shared" si="15"/>
        <v>#DIV/0!</v>
      </c>
    </row>
    <row r="471" spans="1:12" x14ac:dyDescent="0.25">
      <c r="A471" s="2">
        <v>2017</v>
      </c>
      <c r="B471" s="2">
        <v>23017</v>
      </c>
      <c r="C471" s="3" t="s">
        <v>34</v>
      </c>
      <c r="D471" s="2">
        <v>43</v>
      </c>
      <c r="E471" s="3" t="s">
        <v>21</v>
      </c>
      <c r="F471" s="2">
        <v>5</v>
      </c>
      <c r="G471" s="3" t="s">
        <v>16</v>
      </c>
      <c r="H471" s="2">
        <v>134.90964304527199</v>
      </c>
      <c r="I471" s="2">
        <v>121.78198466072701</v>
      </c>
      <c r="J471" s="2">
        <v>13.1276583845452</v>
      </c>
      <c r="K471" s="7">
        <f t="shared" si="14"/>
        <v>0.90269295738822986</v>
      </c>
      <c r="L471" s="7">
        <f t="shared" si="15"/>
        <v>9.7307042611771755E-2</v>
      </c>
    </row>
    <row r="472" spans="1:12" x14ac:dyDescent="0.25">
      <c r="A472" s="2">
        <v>2017</v>
      </c>
      <c r="B472" s="2">
        <v>23017</v>
      </c>
      <c r="C472" s="3" t="s">
        <v>34</v>
      </c>
      <c r="D472" s="2">
        <v>51</v>
      </c>
      <c r="E472" s="3" t="s">
        <v>22</v>
      </c>
      <c r="F472" s="2">
        <v>1</v>
      </c>
      <c r="G472" s="3" t="s">
        <v>12</v>
      </c>
      <c r="H472" s="2">
        <v>59.662463751762999</v>
      </c>
      <c r="I472" s="2">
        <v>53.856868784182097</v>
      </c>
      <c r="J472" s="2">
        <v>5.8055949675809497</v>
      </c>
      <c r="K472" s="7">
        <f t="shared" si="14"/>
        <v>0.90269267136308384</v>
      </c>
      <c r="L472" s="7">
        <f t="shared" si="15"/>
        <v>9.730732863691699E-2</v>
      </c>
    </row>
    <row r="473" spans="1:12" x14ac:dyDescent="0.25">
      <c r="A473" s="2">
        <v>2017</v>
      </c>
      <c r="B473" s="2">
        <v>23017</v>
      </c>
      <c r="C473" s="3" t="s">
        <v>34</v>
      </c>
      <c r="D473" s="2">
        <v>51</v>
      </c>
      <c r="E473" s="3" t="s">
        <v>22</v>
      </c>
      <c r="F473" s="2">
        <v>2</v>
      </c>
      <c r="G473" s="3" t="s">
        <v>13</v>
      </c>
      <c r="H473" s="2">
        <v>0</v>
      </c>
      <c r="I473" s="2">
        <v>0</v>
      </c>
      <c r="J473" s="2">
        <v>0</v>
      </c>
      <c r="K473" s="7" t="e">
        <f t="shared" si="14"/>
        <v>#DIV/0!</v>
      </c>
      <c r="L473" s="7" t="e">
        <f t="shared" si="15"/>
        <v>#DIV/0!</v>
      </c>
    </row>
    <row r="474" spans="1:12" x14ac:dyDescent="0.25">
      <c r="A474" s="2">
        <v>2017</v>
      </c>
      <c r="B474" s="2">
        <v>23017</v>
      </c>
      <c r="C474" s="3" t="s">
        <v>34</v>
      </c>
      <c r="D474" s="2">
        <v>51</v>
      </c>
      <c r="E474" s="3" t="s">
        <v>22</v>
      </c>
      <c r="F474" s="2">
        <v>3</v>
      </c>
      <c r="G474" s="3" t="s">
        <v>14</v>
      </c>
      <c r="H474" s="2">
        <v>3131.7370161403201</v>
      </c>
      <c r="I474" s="2">
        <v>2826.9976084708901</v>
      </c>
      <c r="J474" s="2">
        <v>304.73940766943099</v>
      </c>
      <c r="K474" s="7">
        <f t="shared" si="14"/>
        <v>0.90269316800904209</v>
      </c>
      <c r="L474" s="7">
        <f t="shared" si="15"/>
        <v>9.7306831990958242E-2</v>
      </c>
    </row>
    <row r="475" spans="1:12" x14ac:dyDescent="0.25">
      <c r="A475" s="2">
        <v>2017</v>
      </c>
      <c r="B475" s="2">
        <v>23017</v>
      </c>
      <c r="C475" s="3" t="s">
        <v>34</v>
      </c>
      <c r="D475" s="2">
        <v>51</v>
      </c>
      <c r="E475" s="3" t="s">
        <v>22</v>
      </c>
      <c r="F475" s="2">
        <v>4</v>
      </c>
      <c r="G475" s="3" t="s">
        <v>15</v>
      </c>
      <c r="H475" s="2">
        <v>0</v>
      </c>
      <c r="I475" s="2">
        <v>0</v>
      </c>
      <c r="J475" s="2">
        <v>0</v>
      </c>
      <c r="K475" s="7" t="e">
        <f t="shared" si="14"/>
        <v>#DIV/0!</v>
      </c>
      <c r="L475" s="7" t="e">
        <f t="shared" si="15"/>
        <v>#DIV/0!</v>
      </c>
    </row>
    <row r="476" spans="1:12" x14ac:dyDescent="0.25">
      <c r="A476" s="2">
        <v>2017</v>
      </c>
      <c r="B476" s="2">
        <v>23017</v>
      </c>
      <c r="C476" s="3" t="s">
        <v>34</v>
      </c>
      <c r="D476" s="2">
        <v>51</v>
      </c>
      <c r="E476" s="3" t="s">
        <v>22</v>
      </c>
      <c r="F476" s="2">
        <v>5</v>
      </c>
      <c r="G476" s="3" t="s">
        <v>16</v>
      </c>
      <c r="H476" s="2">
        <v>83.167486654570993</v>
      </c>
      <c r="I476" s="2">
        <v>75.074578151838097</v>
      </c>
      <c r="J476" s="2">
        <v>8.0929085027328505</v>
      </c>
      <c r="K476" s="7">
        <f t="shared" si="14"/>
        <v>0.90269143834601984</v>
      </c>
      <c r="L476" s="7">
        <f t="shared" si="15"/>
        <v>9.7308561653979636E-2</v>
      </c>
    </row>
    <row r="477" spans="1:12" x14ac:dyDescent="0.25">
      <c r="A477" s="2">
        <v>2017</v>
      </c>
      <c r="B477" s="2">
        <v>23017</v>
      </c>
      <c r="C477" s="3" t="s">
        <v>34</v>
      </c>
      <c r="D477" s="2">
        <v>52</v>
      </c>
      <c r="E477" s="3" t="s">
        <v>23</v>
      </c>
      <c r="F477" s="2">
        <v>1</v>
      </c>
      <c r="G477" s="3" t="s">
        <v>12</v>
      </c>
      <c r="H477" s="2">
        <v>21278.430133256999</v>
      </c>
      <c r="I477" s="2">
        <v>19207.8672158345</v>
      </c>
      <c r="J477" s="2">
        <v>2070.56291742248</v>
      </c>
      <c r="K477" s="7">
        <f t="shared" si="14"/>
        <v>0.90269193241909673</v>
      </c>
      <c r="L477" s="7">
        <f t="shared" si="15"/>
        <v>9.7308067580902297E-2</v>
      </c>
    </row>
    <row r="478" spans="1:12" x14ac:dyDescent="0.25">
      <c r="A478" s="2">
        <v>2017</v>
      </c>
      <c r="B478" s="2">
        <v>23017</v>
      </c>
      <c r="C478" s="3" t="s">
        <v>34</v>
      </c>
      <c r="D478" s="2">
        <v>52</v>
      </c>
      <c r="E478" s="3" t="s">
        <v>23</v>
      </c>
      <c r="F478" s="2">
        <v>2</v>
      </c>
      <c r="G478" s="3" t="s">
        <v>13</v>
      </c>
      <c r="H478" s="2">
        <v>0</v>
      </c>
      <c r="I478" s="2">
        <v>0</v>
      </c>
      <c r="J478" s="2">
        <v>0</v>
      </c>
      <c r="K478" s="7" t="e">
        <f t="shared" si="14"/>
        <v>#DIV/0!</v>
      </c>
      <c r="L478" s="7" t="e">
        <f t="shared" si="15"/>
        <v>#DIV/0!</v>
      </c>
    </row>
    <row r="479" spans="1:12" x14ac:dyDescent="0.25">
      <c r="A479" s="2">
        <v>2017</v>
      </c>
      <c r="B479" s="2">
        <v>23017</v>
      </c>
      <c r="C479" s="3" t="s">
        <v>34</v>
      </c>
      <c r="D479" s="2">
        <v>52</v>
      </c>
      <c r="E479" s="3" t="s">
        <v>23</v>
      </c>
      <c r="F479" s="2">
        <v>3</v>
      </c>
      <c r="G479" s="3" t="s">
        <v>14</v>
      </c>
      <c r="H479" s="2">
        <v>718391.82496415102</v>
      </c>
      <c r="I479" s="2">
        <v>648486.33469329402</v>
      </c>
      <c r="J479" s="2">
        <v>69905.490270857204</v>
      </c>
      <c r="K479" s="7">
        <f t="shared" si="14"/>
        <v>0.90269169575482655</v>
      </c>
      <c r="L479" s="7">
        <f t="shared" si="15"/>
        <v>9.7308304245173741E-2</v>
      </c>
    </row>
    <row r="480" spans="1:12" x14ac:dyDescent="0.25">
      <c r="A480" s="2">
        <v>2017</v>
      </c>
      <c r="B480" s="2">
        <v>23017</v>
      </c>
      <c r="C480" s="3" t="s">
        <v>34</v>
      </c>
      <c r="D480" s="2">
        <v>52</v>
      </c>
      <c r="E480" s="3" t="s">
        <v>23</v>
      </c>
      <c r="F480" s="2">
        <v>4</v>
      </c>
      <c r="G480" s="3" t="s">
        <v>15</v>
      </c>
      <c r="H480" s="2">
        <v>0</v>
      </c>
      <c r="I480" s="2">
        <v>0</v>
      </c>
      <c r="J480" s="2">
        <v>0</v>
      </c>
      <c r="K480" s="7" t="e">
        <f t="shared" si="14"/>
        <v>#DIV/0!</v>
      </c>
      <c r="L480" s="7" t="e">
        <f t="shared" si="15"/>
        <v>#DIV/0!</v>
      </c>
    </row>
    <row r="481" spans="1:12" x14ac:dyDescent="0.25">
      <c r="A481" s="2">
        <v>2017</v>
      </c>
      <c r="B481" s="2">
        <v>23017</v>
      </c>
      <c r="C481" s="3" t="s">
        <v>34</v>
      </c>
      <c r="D481" s="2">
        <v>52</v>
      </c>
      <c r="E481" s="3" t="s">
        <v>23</v>
      </c>
      <c r="F481" s="2">
        <v>5</v>
      </c>
      <c r="G481" s="3" t="s">
        <v>16</v>
      </c>
      <c r="H481" s="2">
        <v>18672.2901284707</v>
      </c>
      <c r="I481" s="2">
        <v>16855.329724915799</v>
      </c>
      <c r="J481" s="2">
        <v>1816.96040355483</v>
      </c>
      <c r="K481" s="7">
        <f t="shared" si="14"/>
        <v>0.90269215018330939</v>
      </c>
      <c r="L481" s="7">
        <f t="shared" si="15"/>
        <v>9.7307849816686776E-2</v>
      </c>
    </row>
    <row r="482" spans="1:12" x14ac:dyDescent="0.25">
      <c r="A482" s="2">
        <v>2017</v>
      </c>
      <c r="B482" s="2">
        <v>23017</v>
      </c>
      <c r="C482" s="3" t="s">
        <v>34</v>
      </c>
      <c r="D482" s="2">
        <v>53</v>
      </c>
      <c r="E482" s="3" t="s">
        <v>24</v>
      </c>
      <c r="F482" s="2">
        <v>1</v>
      </c>
      <c r="G482" s="3" t="s">
        <v>12</v>
      </c>
      <c r="H482" s="2">
        <v>519.93754035746804</v>
      </c>
      <c r="I482" s="2">
        <v>469.34358137380599</v>
      </c>
      <c r="J482" s="2">
        <v>50.593958983662297</v>
      </c>
      <c r="K482" s="7">
        <f t="shared" si="14"/>
        <v>0.90269223693892608</v>
      </c>
      <c r="L482" s="7">
        <f t="shared" si="15"/>
        <v>9.7307763061074373E-2</v>
      </c>
    </row>
    <row r="483" spans="1:12" x14ac:dyDescent="0.25">
      <c r="A483" s="2">
        <v>2017</v>
      </c>
      <c r="B483" s="2">
        <v>23017</v>
      </c>
      <c r="C483" s="3" t="s">
        <v>34</v>
      </c>
      <c r="D483" s="2">
        <v>53</v>
      </c>
      <c r="E483" s="3" t="s">
        <v>24</v>
      </c>
      <c r="F483" s="2">
        <v>2</v>
      </c>
      <c r="G483" s="3" t="s">
        <v>13</v>
      </c>
      <c r="H483" s="2">
        <v>0</v>
      </c>
      <c r="I483" s="2">
        <v>0</v>
      </c>
      <c r="J483" s="2">
        <v>0</v>
      </c>
      <c r="K483" s="7" t="e">
        <f t="shared" si="14"/>
        <v>#DIV/0!</v>
      </c>
      <c r="L483" s="7" t="e">
        <f t="shared" si="15"/>
        <v>#DIV/0!</v>
      </c>
    </row>
    <row r="484" spans="1:12" x14ac:dyDescent="0.25">
      <c r="A484" s="2">
        <v>2017</v>
      </c>
      <c r="B484" s="2">
        <v>23017</v>
      </c>
      <c r="C484" s="3" t="s">
        <v>34</v>
      </c>
      <c r="D484" s="2">
        <v>53</v>
      </c>
      <c r="E484" s="3" t="s">
        <v>24</v>
      </c>
      <c r="F484" s="2">
        <v>3</v>
      </c>
      <c r="G484" s="3" t="s">
        <v>14</v>
      </c>
      <c r="H484" s="2">
        <v>13393.7158684769</v>
      </c>
      <c r="I484" s="2">
        <v>12090.398478461901</v>
      </c>
      <c r="J484" s="2">
        <v>1303.31739001501</v>
      </c>
      <c r="K484" s="7">
        <f t="shared" si="14"/>
        <v>0.90269187409877394</v>
      </c>
      <c r="L484" s="7">
        <f t="shared" si="15"/>
        <v>9.7308125901226838E-2</v>
      </c>
    </row>
    <row r="485" spans="1:12" x14ac:dyDescent="0.25">
      <c r="A485" s="2">
        <v>2017</v>
      </c>
      <c r="B485" s="2">
        <v>23017</v>
      </c>
      <c r="C485" s="3" t="s">
        <v>34</v>
      </c>
      <c r="D485" s="2">
        <v>53</v>
      </c>
      <c r="E485" s="3" t="s">
        <v>24</v>
      </c>
      <c r="F485" s="2">
        <v>4</v>
      </c>
      <c r="G485" s="3" t="s">
        <v>15</v>
      </c>
      <c r="H485" s="2">
        <v>0</v>
      </c>
      <c r="I485" s="2">
        <v>0</v>
      </c>
      <c r="J485" s="2">
        <v>0</v>
      </c>
      <c r="K485" s="7" t="e">
        <f t="shared" si="14"/>
        <v>#DIV/0!</v>
      </c>
      <c r="L485" s="7" t="e">
        <f t="shared" si="15"/>
        <v>#DIV/0!</v>
      </c>
    </row>
    <row r="486" spans="1:12" x14ac:dyDescent="0.25">
      <c r="A486" s="2">
        <v>2017</v>
      </c>
      <c r="B486" s="2">
        <v>23017</v>
      </c>
      <c r="C486" s="3" t="s">
        <v>34</v>
      </c>
      <c r="D486" s="2">
        <v>53</v>
      </c>
      <c r="E486" s="3" t="s">
        <v>24</v>
      </c>
      <c r="F486" s="2">
        <v>5</v>
      </c>
      <c r="G486" s="3" t="s">
        <v>16</v>
      </c>
      <c r="H486" s="2">
        <v>337.69667020174097</v>
      </c>
      <c r="I486" s="2">
        <v>304.83685919940399</v>
      </c>
      <c r="J486" s="2">
        <v>32.859811002337402</v>
      </c>
      <c r="K486" s="7">
        <f t="shared" si="14"/>
        <v>0.90269429964261583</v>
      </c>
      <c r="L486" s="7">
        <f t="shared" si="15"/>
        <v>9.7305700357385394E-2</v>
      </c>
    </row>
    <row r="487" spans="1:12" x14ac:dyDescent="0.25">
      <c r="A487" s="2">
        <v>2017</v>
      </c>
      <c r="B487" s="2">
        <v>23017</v>
      </c>
      <c r="C487" s="3" t="s">
        <v>34</v>
      </c>
      <c r="D487" s="2">
        <v>54</v>
      </c>
      <c r="E487" s="3" t="s">
        <v>25</v>
      </c>
      <c r="F487" s="2">
        <v>1</v>
      </c>
      <c r="G487" s="3" t="s">
        <v>12</v>
      </c>
      <c r="H487" s="2">
        <v>1241.82794739219</v>
      </c>
      <c r="I487" s="2">
        <v>1120.98877170992</v>
      </c>
      <c r="J487" s="2">
        <v>120.83917568226499</v>
      </c>
      <c r="K487" s="7">
        <f t="shared" si="14"/>
        <v>0.90269249783270744</v>
      </c>
      <c r="L487" s="7">
        <f t="shared" si="15"/>
        <v>9.730750216728852E-2</v>
      </c>
    </row>
    <row r="488" spans="1:12" x14ac:dyDescent="0.25">
      <c r="A488" s="2">
        <v>2017</v>
      </c>
      <c r="B488" s="2">
        <v>23017</v>
      </c>
      <c r="C488" s="3" t="s">
        <v>34</v>
      </c>
      <c r="D488" s="2">
        <v>54</v>
      </c>
      <c r="E488" s="3" t="s">
        <v>25</v>
      </c>
      <c r="F488" s="2">
        <v>2</v>
      </c>
      <c r="G488" s="3" t="s">
        <v>13</v>
      </c>
      <c r="H488" s="2">
        <v>0</v>
      </c>
      <c r="I488" s="2">
        <v>0</v>
      </c>
      <c r="J488" s="2">
        <v>0</v>
      </c>
      <c r="K488" s="7" t="e">
        <f t="shared" si="14"/>
        <v>#DIV/0!</v>
      </c>
      <c r="L488" s="7" t="e">
        <f t="shared" si="15"/>
        <v>#DIV/0!</v>
      </c>
    </row>
    <row r="489" spans="1:12" x14ac:dyDescent="0.25">
      <c r="A489" s="2">
        <v>2017</v>
      </c>
      <c r="B489" s="2">
        <v>23017</v>
      </c>
      <c r="C489" s="3" t="s">
        <v>34</v>
      </c>
      <c r="D489" s="2">
        <v>54</v>
      </c>
      <c r="E489" s="3" t="s">
        <v>25</v>
      </c>
      <c r="F489" s="2">
        <v>3</v>
      </c>
      <c r="G489" s="3" t="s">
        <v>14</v>
      </c>
      <c r="H489" s="2">
        <v>35095.130309446198</v>
      </c>
      <c r="I489" s="2">
        <v>31680.0822455854</v>
      </c>
      <c r="J489" s="2">
        <v>3415.0480638607601</v>
      </c>
      <c r="K489" s="7">
        <f t="shared" si="14"/>
        <v>0.90269168304123359</v>
      </c>
      <c r="L489" s="7">
        <f t="shared" si="15"/>
        <v>9.7308316958765254E-2</v>
      </c>
    </row>
    <row r="490" spans="1:12" x14ac:dyDescent="0.25">
      <c r="A490" s="2">
        <v>2017</v>
      </c>
      <c r="B490" s="2">
        <v>23017</v>
      </c>
      <c r="C490" s="3" t="s">
        <v>34</v>
      </c>
      <c r="D490" s="2">
        <v>54</v>
      </c>
      <c r="E490" s="3" t="s">
        <v>25</v>
      </c>
      <c r="F490" s="2">
        <v>4</v>
      </c>
      <c r="G490" s="3" t="s">
        <v>15</v>
      </c>
      <c r="H490" s="2">
        <v>0</v>
      </c>
      <c r="I490" s="2">
        <v>0</v>
      </c>
      <c r="J490" s="2">
        <v>0</v>
      </c>
      <c r="K490" s="7" t="e">
        <f t="shared" si="14"/>
        <v>#DIV/0!</v>
      </c>
      <c r="L490" s="7" t="e">
        <f t="shared" si="15"/>
        <v>#DIV/0!</v>
      </c>
    </row>
    <row r="491" spans="1:12" x14ac:dyDescent="0.25">
      <c r="A491" s="2">
        <v>2017</v>
      </c>
      <c r="B491" s="2">
        <v>23017</v>
      </c>
      <c r="C491" s="3" t="s">
        <v>34</v>
      </c>
      <c r="D491" s="2">
        <v>54</v>
      </c>
      <c r="E491" s="3" t="s">
        <v>25</v>
      </c>
      <c r="F491" s="2">
        <v>5</v>
      </c>
      <c r="G491" s="3" t="s">
        <v>16</v>
      </c>
      <c r="H491" s="2">
        <v>890.72145165043105</v>
      </c>
      <c r="I491" s="2">
        <v>804.04944558357602</v>
      </c>
      <c r="J491" s="2">
        <v>86.672006066854195</v>
      </c>
      <c r="K491" s="7">
        <f t="shared" si="14"/>
        <v>0.90269460120640499</v>
      </c>
      <c r="L491" s="7">
        <f t="shared" si="15"/>
        <v>9.7305398793594053E-2</v>
      </c>
    </row>
    <row r="492" spans="1:12" x14ac:dyDescent="0.25">
      <c r="A492" s="2">
        <v>2017</v>
      </c>
      <c r="B492" s="2">
        <v>23017</v>
      </c>
      <c r="C492" s="3" t="s">
        <v>34</v>
      </c>
      <c r="D492" s="2">
        <v>61</v>
      </c>
      <c r="E492" s="3" t="s">
        <v>26</v>
      </c>
      <c r="F492" s="2">
        <v>1</v>
      </c>
      <c r="G492" s="3" t="s">
        <v>12</v>
      </c>
      <c r="H492" s="2">
        <v>9.8818918165888103</v>
      </c>
      <c r="I492" s="2">
        <v>8.9202843501414293</v>
      </c>
      <c r="J492" s="2">
        <v>0.96160746644738304</v>
      </c>
      <c r="K492" s="7">
        <f t="shared" si="14"/>
        <v>0.9026899419367127</v>
      </c>
      <c r="L492" s="7">
        <f t="shared" si="15"/>
        <v>9.7310058063287533E-2</v>
      </c>
    </row>
    <row r="493" spans="1:12" x14ac:dyDescent="0.25">
      <c r="A493" s="2">
        <v>2017</v>
      </c>
      <c r="B493" s="2">
        <v>23017</v>
      </c>
      <c r="C493" s="3" t="s">
        <v>34</v>
      </c>
      <c r="D493" s="2">
        <v>61</v>
      </c>
      <c r="E493" s="3" t="s">
        <v>26</v>
      </c>
      <c r="F493" s="2">
        <v>2</v>
      </c>
      <c r="G493" s="3" t="s">
        <v>13</v>
      </c>
      <c r="H493" s="2">
        <v>0</v>
      </c>
      <c r="I493" s="2">
        <v>0</v>
      </c>
      <c r="J493" s="2">
        <v>0</v>
      </c>
      <c r="K493" s="7" t="e">
        <f t="shared" si="14"/>
        <v>#DIV/0!</v>
      </c>
      <c r="L493" s="7" t="e">
        <f t="shared" si="15"/>
        <v>#DIV/0!</v>
      </c>
    </row>
    <row r="494" spans="1:12" x14ac:dyDescent="0.25">
      <c r="A494" s="2">
        <v>2017</v>
      </c>
      <c r="B494" s="2">
        <v>23017</v>
      </c>
      <c r="C494" s="3" t="s">
        <v>34</v>
      </c>
      <c r="D494" s="2">
        <v>61</v>
      </c>
      <c r="E494" s="3" t="s">
        <v>26</v>
      </c>
      <c r="F494" s="2">
        <v>3</v>
      </c>
      <c r="G494" s="3" t="s">
        <v>14</v>
      </c>
      <c r="H494" s="2">
        <v>219.35552913194601</v>
      </c>
      <c r="I494" s="2">
        <v>198.010031099987</v>
      </c>
      <c r="J494" s="2">
        <v>21.345498031958801</v>
      </c>
      <c r="K494" s="7">
        <f t="shared" si="14"/>
        <v>0.90268994760957522</v>
      </c>
      <c r="L494" s="7">
        <f t="shared" si="15"/>
        <v>9.7310052390423799E-2</v>
      </c>
    </row>
    <row r="495" spans="1:12" x14ac:dyDescent="0.25">
      <c r="A495" s="2">
        <v>2017</v>
      </c>
      <c r="B495" s="2">
        <v>23017</v>
      </c>
      <c r="C495" s="3" t="s">
        <v>34</v>
      </c>
      <c r="D495" s="2">
        <v>61</v>
      </c>
      <c r="E495" s="3" t="s">
        <v>26</v>
      </c>
      <c r="F495" s="2">
        <v>4</v>
      </c>
      <c r="G495" s="3" t="s">
        <v>15</v>
      </c>
      <c r="H495" s="2">
        <v>0</v>
      </c>
      <c r="I495" s="2">
        <v>0</v>
      </c>
      <c r="J495" s="2">
        <v>0</v>
      </c>
      <c r="K495" s="7" t="e">
        <f t="shared" si="14"/>
        <v>#DIV/0!</v>
      </c>
      <c r="L495" s="7" t="e">
        <f t="shared" si="15"/>
        <v>#DIV/0!</v>
      </c>
    </row>
    <row r="496" spans="1:12" x14ac:dyDescent="0.25">
      <c r="A496" s="2">
        <v>2017</v>
      </c>
      <c r="B496" s="2">
        <v>23017</v>
      </c>
      <c r="C496" s="3" t="s">
        <v>34</v>
      </c>
      <c r="D496" s="2">
        <v>61</v>
      </c>
      <c r="E496" s="3" t="s">
        <v>26</v>
      </c>
      <c r="F496" s="2">
        <v>5</v>
      </c>
      <c r="G496" s="3" t="s">
        <v>16</v>
      </c>
      <c r="H496" s="2">
        <v>9.2521807814182608</v>
      </c>
      <c r="I496" s="2">
        <v>8.3518523270301408</v>
      </c>
      <c r="J496" s="2">
        <v>0.90032845438812004</v>
      </c>
      <c r="K496" s="7">
        <f t="shared" si="14"/>
        <v>0.90269013590868152</v>
      </c>
      <c r="L496" s="7">
        <f t="shared" si="15"/>
        <v>9.7309864091318504E-2</v>
      </c>
    </row>
    <row r="497" spans="1:12" x14ac:dyDescent="0.25">
      <c r="A497" s="2">
        <v>2017</v>
      </c>
      <c r="B497" s="2">
        <v>23019</v>
      </c>
      <c r="C497" s="3" t="s">
        <v>35</v>
      </c>
      <c r="D497" s="2">
        <v>11</v>
      </c>
      <c r="E497" s="3" t="s">
        <v>11</v>
      </c>
      <c r="F497" s="2">
        <v>1</v>
      </c>
      <c r="G497" s="3" t="s">
        <v>12</v>
      </c>
      <c r="H497" s="2">
        <v>18266.680649749102</v>
      </c>
      <c r="I497" s="2">
        <v>16489.226455542401</v>
      </c>
      <c r="J497" s="2">
        <v>1777.4541942067401</v>
      </c>
      <c r="K497" s="7">
        <f t="shared" si="14"/>
        <v>0.90269418794316558</v>
      </c>
      <c r="L497" s="7">
        <f t="shared" si="15"/>
        <v>9.730581205683661E-2</v>
      </c>
    </row>
    <row r="498" spans="1:12" x14ac:dyDescent="0.25">
      <c r="A498" s="2">
        <v>2017</v>
      </c>
      <c r="B498" s="2">
        <v>23019</v>
      </c>
      <c r="C498" s="3" t="s">
        <v>35</v>
      </c>
      <c r="D498" s="2">
        <v>11</v>
      </c>
      <c r="E498" s="3" t="s">
        <v>11</v>
      </c>
      <c r="F498" s="2">
        <v>2</v>
      </c>
      <c r="G498" s="3" t="s">
        <v>13</v>
      </c>
      <c r="H498" s="2">
        <v>37386.583484307397</v>
      </c>
      <c r="I498" s="2">
        <v>33748.5657175456</v>
      </c>
      <c r="J498" s="2">
        <v>3638.01776676182</v>
      </c>
      <c r="K498" s="7">
        <f t="shared" si="14"/>
        <v>0.90269189030634978</v>
      </c>
      <c r="L498" s="7">
        <f t="shared" si="15"/>
        <v>9.7308109693650863E-2</v>
      </c>
    </row>
    <row r="499" spans="1:12" x14ac:dyDescent="0.25">
      <c r="A499" s="2">
        <v>2017</v>
      </c>
      <c r="B499" s="2">
        <v>23019</v>
      </c>
      <c r="C499" s="3" t="s">
        <v>35</v>
      </c>
      <c r="D499" s="2">
        <v>11</v>
      </c>
      <c r="E499" s="3" t="s">
        <v>11</v>
      </c>
      <c r="F499" s="2">
        <v>3</v>
      </c>
      <c r="G499" s="3" t="s">
        <v>14</v>
      </c>
      <c r="H499" s="2">
        <v>236487.44789217101</v>
      </c>
      <c r="I499" s="2">
        <v>213475.46434206</v>
      </c>
      <c r="J499" s="2">
        <v>23011.983550110999</v>
      </c>
      <c r="K499" s="7">
        <f t="shared" si="14"/>
        <v>0.9026925794361671</v>
      </c>
      <c r="L499" s="7">
        <f t="shared" si="15"/>
        <v>9.7307420563832889E-2</v>
      </c>
    </row>
    <row r="500" spans="1:12" x14ac:dyDescent="0.25">
      <c r="A500" s="2">
        <v>2017</v>
      </c>
      <c r="B500" s="2">
        <v>23019</v>
      </c>
      <c r="C500" s="3" t="s">
        <v>35</v>
      </c>
      <c r="D500" s="2">
        <v>11</v>
      </c>
      <c r="E500" s="3" t="s">
        <v>11</v>
      </c>
      <c r="F500" s="2">
        <v>4</v>
      </c>
      <c r="G500" s="3" t="s">
        <v>15</v>
      </c>
      <c r="H500" s="2">
        <v>27681.138960188</v>
      </c>
      <c r="I500" s="2">
        <v>24987.601086620401</v>
      </c>
      <c r="J500" s="2">
        <v>2693.5378735675899</v>
      </c>
      <c r="K500" s="7">
        <f t="shared" si="14"/>
        <v>0.90269410960865659</v>
      </c>
      <c r="L500" s="7">
        <f t="shared" si="15"/>
        <v>9.7305890391343075E-2</v>
      </c>
    </row>
    <row r="501" spans="1:12" x14ac:dyDescent="0.25">
      <c r="A501" s="2">
        <v>2017</v>
      </c>
      <c r="B501" s="2">
        <v>23019</v>
      </c>
      <c r="C501" s="3" t="s">
        <v>35</v>
      </c>
      <c r="D501" s="2">
        <v>11</v>
      </c>
      <c r="E501" s="3" t="s">
        <v>11</v>
      </c>
      <c r="F501" s="2">
        <v>5</v>
      </c>
      <c r="G501" s="3" t="s">
        <v>16</v>
      </c>
      <c r="H501" s="2">
        <v>103060.569379219</v>
      </c>
      <c r="I501" s="2">
        <v>93031.538533114304</v>
      </c>
      <c r="J501" s="2">
        <v>10029.030846104501</v>
      </c>
      <c r="K501" s="7">
        <f t="shared" si="14"/>
        <v>0.9026879930266819</v>
      </c>
      <c r="L501" s="7">
        <f t="shared" si="15"/>
        <v>9.7312006973316226E-2</v>
      </c>
    </row>
    <row r="502" spans="1:12" x14ac:dyDescent="0.25">
      <c r="A502" s="2">
        <v>2017</v>
      </c>
      <c r="B502" s="2">
        <v>23019</v>
      </c>
      <c r="C502" s="3" t="s">
        <v>35</v>
      </c>
      <c r="D502" s="2">
        <v>21</v>
      </c>
      <c r="E502" s="3" t="s">
        <v>17</v>
      </c>
      <c r="F502" s="2">
        <v>1</v>
      </c>
      <c r="G502" s="3" t="s">
        <v>12</v>
      </c>
      <c r="H502" s="2">
        <v>1314557.6320463</v>
      </c>
      <c r="I502" s="2">
        <v>1186636.27167169</v>
      </c>
      <c r="J502" s="2">
        <v>127921.360374603</v>
      </c>
      <c r="K502" s="7">
        <f t="shared" si="14"/>
        <v>0.90268866327641961</v>
      </c>
      <c r="L502" s="7">
        <f t="shared" si="15"/>
        <v>9.7311336723575073E-2</v>
      </c>
    </row>
    <row r="503" spans="1:12" x14ac:dyDescent="0.25">
      <c r="A503" s="2">
        <v>2017</v>
      </c>
      <c r="B503" s="2">
        <v>23019</v>
      </c>
      <c r="C503" s="3" t="s">
        <v>35</v>
      </c>
      <c r="D503" s="2">
        <v>21</v>
      </c>
      <c r="E503" s="3" t="s">
        <v>17</v>
      </c>
      <c r="F503" s="2">
        <v>2</v>
      </c>
      <c r="G503" s="3" t="s">
        <v>13</v>
      </c>
      <c r="H503" s="2">
        <v>4201925.26937606</v>
      </c>
      <c r="I503" s="2">
        <v>3793040.46108536</v>
      </c>
      <c r="J503" s="2">
        <v>408884.80829069798</v>
      </c>
      <c r="K503" s="7">
        <f t="shared" si="14"/>
        <v>0.90269108037911039</v>
      </c>
      <c r="L503" s="7">
        <f t="shared" si="15"/>
        <v>9.7308919620889139E-2</v>
      </c>
    </row>
    <row r="504" spans="1:12" x14ac:dyDescent="0.25">
      <c r="A504" s="2">
        <v>2017</v>
      </c>
      <c r="B504" s="2">
        <v>23019</v>
      </c>
      <c r="C504" s="3" t="s">
        <v>35</v>
      </c>
      <c r="D504" s="2">
        <v>21</v>
      </c>
      <c r="E504" s="3" t="s">
        <v>17</v>
      </c>
      <c r="F504" s="2">
        <v>3</v>
      </c>
      <c r="G504" s="3" t="s">
        <v>14</v>
      </c>
      <c r="H504" s="2">
        <v>7413476.8518948797</v>
      </c>
      <c r="I504" s="2">
        <v>6692084.2771022003</v>
      </c>
      <c r="J504" s="2">
        <v>721392.574792678</v>
      </c>
      <c r="K504" s="7">
        <f t="shared" si="14"/>
        <v>0.90269173436370931</v>
      </c>
      <c r="L504" s="7">
        <f t="shared" si="15"/>
        <v>9.7308265636290553E-2</v>
      </c>
    </row>
    <row r="505" spans="1:12" x14ac:dyDescent="0.25">
      <c r="A505" s="2">
        <v>2017</v>
      </c>
      <c r="B505" s="2">
        <v>23019</v>
      </c>
      <c r="C505" s="3" t="s">
        <v>35</v>
      </c>
      <c r="D505" s="2">
        <v>21</v>
      </c>
      <c r="E505" s="3" t="s">
        <v>17</v>
      </c>
      <c r="F505" s="2">
        <v>4</v>
      </c>
      <c r="G505" s="3" t="s">
        <v>15</v>
      </c>
      <c r="H505" s="2">
        <v>2004869.70910943</v>
      </c>
      <c r="I505" s="2">
        <v>1809781.29444267</v>
      </c>
      <c r="J505" s="2">
        <v>195088.41466676301</v>
      </c>
      <c r="K505" s="7">
        <f t="shared" si="14"/>
        <v>0.90269272173630721</v>
      </c>
      <c r="L505" s="7">
        <f t="shared" si="15"/>
        <v>9.730727826369423E-2</v>
      </c>
    </row>
    <row r="506" spans="1:12" x14ac:dyDescent="0.25">
      <c r="A506" s="2">
        <v>2017</v>
      </c>
      <c r="B506" s="2">
        <v>23019</v>
      </c>
      <c r="C506" s="3" t="s">
        <v>35</v>
      </c>
      <c r="D506" s="2">
        <v>21</v>
      </c>
      <c r="E506" s="3" t="s">
        <v>17</v>
      </c>
      <c r="F506" s="2">
        <v>5</v>
      </c>
      <c r="G506" s="3" t="s">
        <v>16</v>
      </c>
      <c r="H506" s="2">
        <v>6656187.3393872101</v>
      </c>
      <c r="I506" s="2">
        <v>6008491.7167353397</v>
      </c>
      <c r="J506" s="2">
        <v>647695.62265186897</v>
      </c>
      <c r="K506" s="7">
        <f t="shared" si="14"/>
        <v>0.90269269934468233</v>
      </c>
      <c r="L506" s="7">
        <f t="shared" si="15"/>
        <v>9.730730065531748E-2</v>
      </c>
    </row>
    <row r="507" spans="1:12" x14ac:dyDescent="0.25">
      <c r="A507" s="2">
        <v>2017</v>
      </c>
      <c r="B507" s="2">
        <v>23019</v>
      </c>
      <c r="C507" s="3" t="s">
        <v>35</v>
      </c>
      <c r="D507" s="2">
        <v>31</v>
      </c>
      <c r="E507" s="3" t="s">
        <v>18</v>
      </c>
      <c r="F507" s="2">
        <v>1</v>
      </c>
      <c r="G507" s="3" t="s">
        <v>12</v>
      </c>
      <c r="H507" s="2">
        <v>2381650.46671911</v>
      </c>
      <c r="I507" s="2">
        <v>2149892.8516166001</v>
      </c>
      <c r="J507" s="2">
        <v>231757.615102518</v>
      </c>
      <c r="K507" s="7">
        <f t="shared" si="14"/>
        <v>0.90269033246437191</v>
      </c>
      <c r="L507" s="7">
        <f t="shared" si="15"/>
        <v>9.7309667535631417E-2</v>
      </c>
    </row>
    <row r="508" spans="1:12" x14ac:dyDescent="0.25">
      <c r="A508" s="2">
        <v>2017</v>
      </c>
      <c r="B508" s="2">
        <v>23019</v>
      </c>
      <c r="C508" s="3" t="s">
        <v>35</v>
      </c>
      <c r="D508" s="2">
        <v>31</v>
      </c>
      <c r="E508" s="3" t="s">
        <v>18</v>
      </c>
      <c r="F508" s="2">
        <v>2</v>
      </c>
      <c r="G508" s="3" t="s">
        <v>13</v>
      </c>
      <c r="H508" s="2">
        <v>9047900.0250315592</v>
      </c>
      <c r="I508" s="2">
        <v>8167423.7552683204</v>
      </c>
      <c r="J508" s="2">
        <v>880476.26976324106</v>
      </c>
      <c r="K508" s="7">
        <f t="shared" si="14"/>
        <v>0.9026872238500262</v>
      </c>
      <c r="L508" s="7">
        <f t="shared" si="15"/>
        <v>9.7312776149974092E-2</v>
      </c>
    </row>
    <row r="509" spans="1:12" x14ac:dyDescent="0.25">
      <c r="A509" s="2">
        <v>2017</v>
      </c>
      <c r="B509" s="2">
        <v>23019</v>
      </c>
      <c r="C509" s="3" t="s">
        <v>35</v>
      </c>
      <c r="D509" s="2">
        <v>31</v>
      </c>
      <c r="E509" s="3" t="s">
        <v>18</v>
      </c>
      <c r="F509" s="2">
        <v>3</v>
      </c>
      <c r="G509" s="3" t="s">
        <v>14</v>
      </c>
      <c r="H509" s="2">
        <v>18604730.720598798</v>
      </c>
      <c r="I509" s="2">
        <v>16794420.508418299</v>
      </c>
      <c r="J509" s="2">
        <v>1810310.2121804601</v>
      </c>
      <c r="K509" s="7">
        <f t="shared" si="14"/>
        <v>0.9026962421887591</v>
      </c>
      <c r="L509" s="7">
        <f t="shared" si="15"/>
        <v>9.7303757811238817E-2</v>
      </c>
    </row>
    <row r="510" spans="1:12" x14ac:dyDescent="0.25">
      <c r="A510" s="2">
        <v>2017</v>
      </c>
      <c r="B510" s="2">
        <v>23019</v>
      </c>
      <c r="C510" s="3" t="s">
        <v>35</v>
      </c>
      <c r="D510" s="2">
        <v>31</v>
      </c>
      <c r="E510" s="3" t="s">
        <v>18</v>
      </c>
      <c r="F510" s="2">
        <v>4</v>
      </c>
      <c r="G510" s="3" t="s">
        <v>15</v>
      </c>
      <c r="H510" s="2">
        <v>4408896.5939414203</v>
      </c>
      <c r="I510" s="2">
        <v>3979874.6229136302</v>
      </c>
      <c r="J510" s="2">
        <v>429021.97102779202</v>
      </c>
      <c r="K510" s="7">
        <f t="shared" si="14"/>
        <v>0.90269175929021794</v>
      </c>
      <c r="L510" s="7">
        <f t="shared" si="15"/>
        <v>9.7308240709782529E-2</v>
      </c>
    </row>
    <row r="511" spans="1:12" x14ac:dyDescent="0.25">
      <c r="A511" s="2">
        <v>2017</v>
      </c>
      <c r="B511" s="2">
        <v>23019</v>
      </c>
      <c r="C511" s="3" t="s">
        <v>35</v>
      </c>
      <c r="D511" s="2">
        <v>31</v>
      </c>
      <c r="E511" s="3" t="s">
        <v>18</v>
      </c>
      <c r="F511" s="2">
        <v>5</v>
      </c>
      <c r="G511" s="3" t="s">
        <v>16</v>
      </c>
      <c r="H511" s="2">
        <v>11503654.9808346</v>
      </c>
      <c r="I511" s="2">
        <v>10384211.4498441</v>
      </c>
      <c r="J511" s="2">
        <v>1119443.53099052</v>
      </c>
      <c r="K511" s="7">
        <f t="shared" si="14"/>
        <v>0.90268801238775653</v>
      </c>
      <c r="L511" s="7">
        <f t="shared" si="15"/>
        <v>9.7311987612245257E-2</v>
      </c>
    </row>
    <row r="512" spans="1:12" x14ac:dyDescent="0.25">
      <c r="A512" s="2">
        <v>2017</v>
      </c>
      <c r="B512" s="2">
        <v>23019</v>
      </c>
      <c r="C512" s="3" t="s">
        <v>35</v>
      </c>
      <c r="D512" s="2">
        <v>32</v>
      </c>
      <c r="E512" s="3" t="s">
        <v>19</v>
      </c>
      <c r="F512" s="2">
        <v>1</v>
      </c>
      <c r="G512" s="3" t="s">
        <v>12</v>
      </c>
      <c r="H512" s="2">
        <v>253719.73581015799</v>
      </c>
      <c r="I512" s="2">
        <v>229030.80347550599</v>
      </c>
      <c r="J512" s="2">
        <v>24688.932334652702</v>
      </c>
      <c r="K512" s="7">
        <f t="shared" si="14"/>
        <v>0.90269210924480414</v>
      </c>
      <c r="L512" s="7">
        <f t="shared" si="15"/>
        <v>9.7307890755198592E-2</v>
      </c>
    </row>
    <row r="513" spans="1:12" x14ac:dyDescent="0.25">
      <c r="A513" s="2">
        <v>2017</v>
      </c>
      <c r="B513" s="2">
        <v>23019</v>
      </c>
      <c r="C513" s="3" t="s">
        <v>35</v>
      </c>
      <c r="D513" s="2">
        <v>32</v>
      </c>
      <c r="E513" s="3" t="s">
        <v>19</v>
      </c>
      <c r="F513" s="2">
        <v>2</v>
      </c>
      <c r="G513" s="3" t="s">
        <v>13</v>
      </c>
      <c r="H513" s="2">
        <v>874839.508451581</v>
      </c>
      <c r="I513" s="2">
        <v>789708.24096515495</v>
      </c>
      <c r="J513" s="2">
        <v>85131.267486426004</v>
      </c>
      <c r="K513" s="7">
        <f t="shared" si="14"/>
        <v>0.90268927424516543</v>
      </c>
      <c r="L513" s="7">
        <f t="shared" si="15"/>
        <v>9.7310725754834487E-2</v>
      </c>
    </row>
    <row r="514" spans="1:12" x14ac:dyDescent="0.25">
      <c r="A514" s="2">
        <v>2017</v>
      </c>
      <c r="B514" s="2">
        <v>23019</v>
      </c>
      <c r="C514" s="3" t="s">
        <v>35</v>
      </c>
      <c r="D514" s="2">
        <v>32</v>
      </c>
      <c r="E514" s="3" t="s">
        <v>19</v>
      </c>
      <c r="F514" s="2">
        <v>3</v>
      </c>
      <c r="G514" s="3" t="s">
        <v>14</v>
      </c>
      <c r="H514" s="2">
        <v>1814809.32246956</v>
      </c>
      <c r="I514" s="2">
        <v>1638214.93488805</v>
      </c>
      <c r="J514" s="2">
        <v>176594.387581508</v>
      </c>
      <c r="K514" s="7">
        <f t="shared" si="14"/>
        <v>0.90269259398491319</v>
      </c>
      <c r="L514" s="7">
        <f t="shared" si="15"/>
        <v>9.7307406015085668E-2</v>
      </c>
    </row>
    <row r="515" spans="1:12" x14ac:dyDescent="0.25">
      <c r="A515" s="2">
        <v>2017</v>
      </c>
      <c r="B515" s="2">
        <v>23019</v>
      </c>
      <c r="C515" s="3" t="s">
        <v>35</v>
      </c>
      <c r="D515" s="2">
        <v>32</v>
      </c>
      <c r="E515" s="3" t="s">
        <v>19</v>
      </c>
      <c r="F515" s="2">
        <v>4</v>
      </c>
      <c r="G515" s="3" t="s">
        <v>15</v>
      </c>
      <c r="H515" s="2">
        <v>421481.30066080502</v>
      </c>
      <c r="I515" s="2">
        <v>380467.96291846898</v>
      </c>
      <c r="J515" s="2">
        <v>41013.337742336204</v>
      </c>
      <c r="K515" s="7">
        <f t="shared" ref="K515:K578" si="16">I515/H515</f>
        <v>0.90269239067537588</v>
      </c>
      <c r="L515" s="7">
        <f t="shared" ref="L515:L578" si="17">J515/H515</f>
        <v>9.7307609324624483E-2</v>
      </c>
    </row>
    <row r="516" spans="1:12" x14ac:dyDescent="0.25">
      <c r="A516" s="2">
        <v>2017</v>
      </c>
      <c r="B516" s="2">
        <v>23019</v>
      </c>
      <c r="C516" s="3" t="s">
        <v>35</v>
      </c>
      <c r="D516" s="2">
        <v>32</v>
      </c>
      <c r="E516" s="3" t="s">
        <v>19</v>
      </c>
      <c r="F516" s="2">
        <v>5</v>
      </c>
      <c r="G516" s="3" t="s">
        <v>16</v>
      </c>
      <c r="H516" s="2">
        <v>1128174.6363967001</v>
      </c>
      <c r="I516" s="2">
        <v>1018390.76035696</v>
      </c>
      <c r="J516" s="2">
        <v>109783.876039736</v>
      </c>
      <c r="K516" s="7">
        <f t="shared" si="16"/>
        <v>0.90268893440967524</v>
      </c>
      <c r="L516" s="7">
        <f t="shared" si="17"/>
        <v>9.7311065590321155E-2</v>
      </c>
    </row>
    <row r="517" spans="1:12" x14ac:dyDescent="0.25">
      <c r="A517" s="2">
        <v>2017</v>
      </c>
      <c r="B517" s="2">
        <v>23019</v>
      </c>
      <c r="C517" s="3" t="s">
        <v>35</v>
      </c>
      <c r="D517" s="2">
        <v>42</v>
      </c>
      <c r="E517" s="3" t="s">
        <v>20</v>
      </c>
      <c r="F517" s="2">
        <v>1</v>
      </c>
      <c r="G517" s="3" t="s">
        <v>12</v>
      </c>
      <c r="H517" s="2">
        <v>25.7762335584566</v>
      </c>
      <c r="I517" s="2">
        <v>23.267968672445999</v>
      </c>
      <c r="J517" s="2">
        <v>2.5082648860105299</v>
      </c>
      <c r="K517" s="7">
        <f t="shared" si="16"/>
        <v>0.90269079148735076</v>
      </c>
      <c r="L517" s="7">
        <f t="shared" si="17"/>
        <v>9.7309208512646517E-2</v>
      </c>
    </row>
    <row r="518" spans="1:12" x14ac:dyDescent="0.25">
      <c r="A518" s="2">
        <v>2017</v>
      </c>
      <c r="B518" s="2">
        <v>23019</v>
      </c>
      <c r="C518" s="3" t="s">
        <v>35</v>
      </c>
      <c r="D518" s="2">
        <v>42</v>
      </c>
      <c r="E518" s="3" t="s">
        <v>20</v>
      </c>
      <c r="F518" s="2">
        <v>2</v>
      </c>
      <c r="G518" s="3" t="s">
        <v>13</v>
      </c>
      <c r="H518" s="2">
        <v>885.37405282511395</v>
      </c>
      <c r="I518" s="2">
        <v>799.220446264982</v>
      </c>
      <c r="J518" s="2">
        <v>86.153606560132303</v>
      </c>
      <c r="K518" s="7">
        <f t="shared" si="16"/>
        <v>0.90269241990407678</v>
      </c>
      <c r="L518" s="7">
        <f t="shared" si="17"/>
        <v>9.7307580095923635E-2</v>
      </c>
    </row>
    <row r="519" spans="1:12" x14ac:dyDescent="0.25">
      <c r="A519" s="2">
        <v>2017</v>
      </c>
      <c r="B519" s="2">
        <v>23019</v>
      </c>
      <c r="C519" s="3" t="s">
        <v>35</v>
      </c>
      <c r="D519" s="2">
        <v>42</v>
      </c>
      <c r="E519" s="3" t="s">
        <v>20</v>
      </c>
      <c r="F519" s="2">
        <v>3</v>
      </c>
      <c r="G519" s="3" t="s">
        <v>14</v>
      </c>
      <c r="H519" s="2">
        <v>1634.19544479554</v>
      </c>
      <c r="I519" s="2">
        <v>1475.1774855690501</v>
      </c>
      <c r="J519" s="2">
        <v>159.017959226486</v>
      </c>
      <c r="K519" s="7">
        <f t="shared" si="16"/>
        <v>0.90269342646075901</v>
      </c>
      <c r="L519" s="7">
        <f t="shared" si="17"/>
        <v>9.7306573539238633E-2</v>
      </c>
    </row>
    <row r="520" spans="1:12" x14ac:dyDescent="0.25">
      <c r="A520" s="2">
        <v>2017</v>
      </c>
      <c r="B520" s="2">
        <v>23019</v>
      </c>
      <c r="C520" s="3" t="s">
        <v>35</v>
      </c>
      <c r="D520" s="2">
        <v>42</v>
      </c>
      <c r="E520" s="3" t="s">
        <v>20</v>
      </c>
      <c r="F520" s="2">
        <v>4</v>
      </c>
      <c r="G520" s="3" t="s">
        <v>15</v>
      </c>
      <c r="H520" s="2">
        <v>375.786343853365</v>
      </c>
      <c r="I520" s="2">
        <v>339.218977964082</v>
      </c>
      <c r="J520" s="2">
        <v>36.567365889282698</v>
      </c>
      <c r="K520" s="7">
        <f t="shared" si="16"/>
        <v>0.90269107303284046</v>
      </c>
      <c r="L520" s="7">
        <f t="shared" si="17"/>
        <v>9.7308926967158746E-2</v>
      </c>
    </row>
    <row r="521" spans="1:12" x14ac:dyDescent="0.25">
      <c r="A521" s="2">
        <v>2017</v>
      </c>
      <c r="B521" s="2">
        <v>23019</v>
      </c>
      <c r="C521" s="3" t="s">
        <v>35</v>
      </c>
      <c r="D521" s="2">
        <v>42</v>
      </c>
      <c r="E521" s="3" t="s">
        <v>20</v>
      </c>
      <c r="F521" s="2">
        <v>5</v>
      </c>
      <c r="G521" s="3" t="s">
        <v>16</v>
      </c>
      <c r="H521" s="2">
        <v>864.84476459038206</v>
      </c>
      <c r="I521" s="2">
        <v>780.68687323444306</v>
      </c>
      <c r="J521" s="2">
        <v>84.157891355939199</v>
      </c>
      <c r="K521" s="7">
        <f t="shared" si="16"/>
        <v>0.90269017654769657</v>
      </c>
      <c r="L521" s="7">
        <f t="shared" si="17"/>
        <v>9.7309823452303656E-2</v>
      </c>
    </row>
    <row r="522" spans="1:12" x14ac:dyDescent="0.25">
      <c r="A522" s="2">
        <v>2017</v>
      </c>
      <c r="B522" s="2">
        <v>23019</v>
      </c>
      <c r="C522" s="3" t="s">
        <v>35</v>
      </c>
      <c r="D522" s="2">
        <v>43</v>
      </c>
      <c r="E522" s="3" t="s">
        <v>21</v>
      </c>
      <c r="F522" s="2">
        <v>1</v>
      </c>
      <c r="G522" s="3" t="s">
        <v>12</v>
      </c>
      <c r="H522" s="2">
        <v>280.180082174169</v>
      </c>
      <c r="I522" s="2">
        <v>252.91661191316899</v>
      </c>
      <c r="J522" s="2">
        <v>27.263470261000499</v>
      </c>
      <c r="K522" s="7">
        <f t="shared" si="16"/>
        <v>0.90269304638131931</v>
      </c>
      <c r="L522" s="7">
        <f t="shared" si="17"/>
        <v>9.730695361868244E-2</v>
      </c>
    </row>
    <row r="523" spans="1:12" x14ac:dyDescent="0.25">
      <c r="A523" s="2">
        <v>2017</v>
      </c>
      <c r="B523" s="2">
        <v>23019</v>
      </c>
      <c r="C523" s="3" t="s">
        <v>35</v>
      </c>
      <c r="D523" s="2">
        <v>43</v>
      </c>
      <c r="E523" s="3" t="s">
        <v>21</v>
      </c>
      <c r="F523" s="2">
        <v>2</v>
      </c>
      <c r="G523" s="3" t="s">
        <v>13</v>
      </c>
      <c r="H523" s="2">
        <v>1956.9624136397199</v>
      </c>
      <c r="I523" s="2">
        <v>1766.5373706553901</v>
      </c>
      <c r="J523" s="2">
        <v>190.425042984329</v>
      </c>
      <c r="K523" s="7">
        <f t="shared" si="16"/>
        <v>0.90269356138007695</v>
      </c>
      <c r="L523" s="7">
        <f t="shared" si="17"/>
        <v>9.7306438619922608E-2</v>
      </c>
    </row>
    <row r="524" spans="1:12" x14ac:dyDescent="0.25">
      <c r="A524" s="2">
        <v>2017</v>
      </c>
      <c r="B524" s="2">
        <v>23019</v>
      </c>
      <c r="C524" s="3" t="s">
        <v>35</v>
      </c>
      <c r="D524" s="2">
        <v>43</v>
      </c>
      <c r="E524" s="3" t="s">
        <v>21</v>
      </c>
      <c r="F524" s="2">
        <v>3</v>
      </c>
      <c r="G524" s="3" t="s">
        <v>14</v>
      </c>
      <c r="H524" s="2">
        <v>3546.3628502944798</v>
      </c>
      <c r="I524" s="2">
        <v>3201.27340436644</v>
      </c>
      <c r="J524" s="2">
        <v>345.08944592803601</v>
      </c>
      <c r="K524" s="7">
        <f t="shared" si="16"/>
        <v>0.90269200854633791</v>
      </c>
      <c r="L524" s="7">
        <f t="shared" si="17"/>
        <v>9.730799145366098E-2</v>
      </c>
    </row>
    <row r="525" spans="1:12" x14ac:dyDescent="0.25">
      <c r="A525" s="2">
        <v>2017</v>
      </c>
      <c r="B525" s="2">
        <v>23019</v>
      </c>
      <c r="C525" s="3" t="s">
        <v>35</v>
      </c>
      <c r="D525" s="2">
        <v>43</v>
      </c>
      <c r="E525" s="3" t="s">
        <v>21</v>
      </c>
      <c r="F525" s="2">
        <v>4</v>
      </c>
      <c r="G525" s="3" t="s">
        <v>15</v>
      </c>
      <c r="H525" s="2">
        <v>910.66033307479699</v>
      </c>
      <c r="I525" s="2">
        <v>822.04763308080601</v>
      </c>
      <c r="J525" s="2">
        <v>88.612699993990603</v>
      </c>
      <c r="K525" s="7">
        <f t="shared" si="16"/>
        <v>0.9026940157865504</v>
      </c>
      <c r="L525" s="7">
        <f t="shared" si="17"/>
        <v>9.7305984213449215E-2</v>
      </c>
    </row>
    <row r="526" spans="1:12" x14ac:dyDescent="0.25">
      <c r="A526" s="2">
        <v>2017</v>
      </c>
      <c r="B526" s="2">
        <v>23019</v>
      </c>
      <c r="C526" s="3" t="s">
        <v>35</v>
      </c>
      <c r="D526" s="2">
        <v>43</v>
      </c>
      <c r="E526" s="3" t="s">
        <v>21</v>
      </c>
      <c r="F526" s="2">
        <v>5</v>
      </c>
      <c r="G526" s="3" t="s">
        <v>16</v>
      </c>
      <c r="H526" s="2">
        <v>1936.0620125527601</v>
      </c>
      <c r="I526" s="2">
        <v>1747.67333272683</v>
      </c>
      <c r="J526" s="2">
        <v>188.38867982592399</v>
      </c>
      <c r="K526" s="7">
        <f t="shared" si="16"/>
        <v>0.90269491441674765</v>
      </c>
      <c r="L526" s="7">
        <f t="shared" si="17"/>
        <v>9.7305085583249185E-2</v>
      </c>
    </row>
    <row r="527" spans="1:12" x14ac:dyDescent="0.25">
      <c r="A527" s="2">
        <v>2017</v>
      </c>
      <c r="B527" s="2">
        <v>23019</v>
      </c>
      <c r="C527" s="3" t="s">
        <v>35</v>
      </c>
      <c r="D527" s="2">
        <v>51</v>
      </c>
      <c r="E527" s="3" t="s">
        <v>22</v>
      </c>
      <c r="F527" s="2">
        <v>1</v>
      </c>
      <c r="G527" s="3" t="s">
        <v>12</v>
      </c>
      <c r="H527" s="2">
        <v>106.45793885372601</v>
      </c>
      <c r="I527" s="2">
        <v>96.098868358595098</v>
      </c>
      <c r="J527" s="2">
        <v>10.3590704951307</v>
      </c>
      <c r="K527" s="7">
        <f t="shared" si="16"/>
        <v>0.90269330209967391</v>
      </c>
      <c r="L527" s="7">
        <f t="shared" si="17"/>
        <v>9.7306697900324174E-2</v>
      </c>
    </row>
    <row r="528" spans="1:12" x14ac:dyDescent="0.25">
      <c r="A528" s="2">
        <v>2017</v>
      </c>
      <c r="B528" s="2">
        <v>23019</v>
      </c>
      <c r="C528" s="3" t="s">
        <v>35</v>
      </c>
      <c r="D528" s="2">
        <v>51</v>
      </c>
      <c r="E528" s="3" t="s">
        <v>22</v>
      </c>
      <c r="F528" s="2">
        <v>2</v>
      </c>
      <c r="G528" s="3" t="s">
        <v>13</v>
      </c>
      <c r="H528" s="2">
        <v>1020.08801818466</v>
      </c>
      <c r="I528" s="2">
        <v>920.82261914296305</v>
      </c>
      <c r="J528" s="2">
        <v>99.2653990417015</v>
      </c>
      <c r="K528" s="7">
        <f t="shared" si="16"/>
        <v>0.90268937849270225</v>
      </c>
      <c r="L528" s="7">
        <f t="shared" si="17"/>
        <v>9.7310621507302242E-2</v>
      </c>
    </row>
    <row r="529" spans="1:12" x14ac:dyDescent="0.25">
      <c r="A529" s="2">
        <v>2017</v>
      </c>
      <c r="B529" s="2">
        <v>23019</v>
      </c>
      <c r="C529" s="3" t="s">
        <v>35</v>
      </c>
      <c r="D529" s="2">
        <v>51</v>
      </c>
      <c r="E529" s="3" t="s">
        <v>22</v>
      </c>
      <c r="F529" s="2">
        <v>3</v>
      </c>
      <c r="G529" s="3" t="s">
        <v>14</v>
      </c>
      <c r="H529" s="2">
        <v>2990.7816073569002</v>
      </c>
      <c r="I529" s="2">
        <v>2699.7605231039001</v>
      </c>
      <c r="J529" s="2">
        <v>291.02108425299798</v>
      </c>
      <c r="K529" s="7">
        <f t="shared" si="16"/>
        <v>0.90269397018587738</v>
      </c>
      <c r="L529" s="7">
        <f t="shared" si="17"/>
        <v>9.7306029814121911E-2</v>
      </c>
    </row>
    <row r="530" spans="1:12" x14ac:dyDescent="0.25">
      <c r="A530" s="2">
        <v>2017</v>
      </c>
      <c r="B530" s="2">
        <v>23019</v>
      </c>
      <c r="C530" s="3" t="s">
        <v>35</v>
      </c>
      <c r="D530" s="2">
        <v>51</v>
      </c>
      <c r="E530" s="3" t="s">
        <v>22</v>
      </c>
      <c r="F530" s="2">
        <v>4</v>
      </c>
      <c r="G530" s="3" t="s">
        <v>15</v>
      </c>
      <c r="H530" s="2">
        <v>588.61534741586297</v>
      </c>
      <c r="I530" s="2">
        <v>531.33895823468004</v>
      </c>
      <c r="J530" s="2">
        <v>57.2763891811829</v>
      </c>
      <c r="K530" s="7">
        <f t="shared" si="16"/>
        <v>0.90269300752581882</v>
      </c>
      <c r="L530" s="7">
        <f t="shared" si="17"/>
        <v>9.7306992474181148E-2</v>
      </c>
    </row>
    <row r="531" spans="1:12" x14ac:dyDescent="0.25">
      <c r="A531" s="2">
        <v>2017</v>
      </c>
      <c r="B531" s="2">
        <v>23019</v>
      </c>
      <c r="C531" s="3" t="s">
        <v>35</v>
      </c>
      <c r="D531" s="2">
        <v>51</v>
      </c>
      <c r="E531" s="3" t="s">
        <v>22</v>
      </c>
      <c r="F531" s="2">
        <v>5</v>
      </c>
      <c r="G531" s="3" t="s">
        <v>16</v>
      </c>
      <c r="H531" s="2">
        <v>1781.20674057672</v>
      </c>
      <c r="I531" s="2">
        <v>1607.88992071694</v>
      </c>
      <c r="J531" s="2">
        <v>173.31681985978</v>
      </c>
      <c r="K531" s="7">
        <f t="shared" si="16"/>
        <v>0.90269696610082251</v>
      </c>
      <c r="L531" s="7">
        <f t="shared" si="17"/>
        <v>9.7303033899177466E-2</v>
      </c>
    </row>
    <row r="532" spans="1:12" x14ac:dyDescent="0.25">
      <c r="A532" s="2">
        <v>2017</v>
      </c>
      <c r="B532" s="2">
        <v>23019</v>
      </c>
      <c r="C532" s="3" t="s">
        <v>35</v>
      </c>
      <c r="D532" s="2">
        <v>52</v>
      </c>
      <c r="E532" s="3" t="s">
        <v>23</v>
      </c>
      <c r="F532" s="2">
        <v>1</v>
      </c>
      <c r="G532" s="3" t="s">
        <v>12</v>
      </c>
      <c r="H532" s="2">
        <v>46386.323182379099</v>
      </c>
      <c r="I532" s="2">
        <v>41872.575456799699</v>
      </c>
      <c r="J532" s="2">
        <v>4513.7477255793901</v>
      </c>
      <c r="K532" s="7">
        <f t="shared" si="16"/>
        <v>0.90269227186141687</v>
      </c>
      <c r="L532" s="7">
        <f t="shared" si="17"/>
        <v>9.7307728138582877E-2</v>
      </c>
    </row>
    <row r="533" spans="1:12" x14ac:dyDescent="0.25">
      <c r="A533" s="2">
        <v>2017</v>
      </c>
      <c r="B533" s="2">
        <v>23019</v>
      </c>
      <c r="C533" s="3" t="s">
        <v>35</v>
      </c>
      <c r="D533" s="2">
        <v>52</v>
      </c>
      <c r="E533" s="3" t="s">
        <v>23</v>
      </c>
      <c r="F533" s="2">
        <v>2</v>
      </c>
      <c r="G533" s="3" t="s">
        <v>13</v>
      </c>
      <c r="H533" s="2">
        <v>280868.32782739599</v>
      </c>
      <c r="I533" s="2">
        <v>253537.85352292401</v>
      </c>
      <c r="J533" s="2">
        <v>27330.474304472002</v>
      </c>
      <c r="K533" s="7">
        <f t="shared" si="16"/>
        <v>0.90269292904656884</v>
      </c>
      <c r="L533" s="7">
        <f t="shared" si="17"/>
        <v>9.7307070953431218E-2</v>
      </c>
    </row>
    <row r="534" spans="1:12" x14ac:dyDescent="0.25">
      <c r="A534" s="2">
        <v>2017</v>
      </c>
      <c r="B534" s="2">
        <v>23019</v>
      </c>
      <c r="C534" s="3" t="s">
        <v>35</v>
      </c>
      <c r="D534" s="2">
        <v>52</v>
      </c>
      <c r="E534" s="3" t="s">
        <v>23</v>
      </c>
      <c r="F534" s="2">
        <v>3</v>
      </c>
      <c r="G534" s="3" t="s">
        <v>14</v>
      </c>
      <c r="H534" s="2">
        <v>893993.99225646001</v>
      </c>
      <c r="I534" s="2">
        <v>807003.38059110998</v>
      </c>
      <c r="J534" s="2">
        <v>86990.611665350894</v>
      </c>
      <c r="K534" s="7">
        <f t="shared" si="16"/>
        <v>0.90269441135081474</v>
      </c>
      <c r="L534" s="7">
        <f t="shared" si="17"/>
        <v>9.7305588649186245E-2</v>
      </c>
    </row>
    <row r="535" spans="1:12" x14ac:dyDescent="0.25">
      <c r="A535" s="2">
        <v>2017</v>
      </c>
      <c r="B535" s="2">
        <v>23019</v>
      </c>
      <c r="C535" s="3" t="s">
        <v>35</v>
      </c>
      <c r="D535" s="2">
        <v>52</v>
      </c>
      <c r="E535" s="3" t="s">
        <v>23</v>
      </c>
      <c r="F535" s="2">
        <v>4</v>
      </c>
      <c r="G535" s="3" t="s">
        <v>15</v>
      </c>
      <c r="H535" s="2">
        <v>199439.42054169401</v>
      </c>
      <c r="I535" s="2">
        <v>180032.90264037601</v>
      </c>
      <c r="J535" s="2">
        <v>19406.5179013179</v>
      </c>
      <c r="K535" s="7">
        <f t="shared" si="16"/>
        <v>0.90269467365775391</v>
      </c>
      <c r="L535" s="7">
        <f t="shared" si="17"/>
        <v>9.7305326342245618E-2</v>
      </c>
    </row>
    <row r="536" spans="1:12" x14ac:dyDescent="0.25">
      <c r="A536" s="2">
        <v>2017</v>
      </c>
      <c r="B536" s="2">
        <v>23019</v>
      </c>
      <c r="C536" s="3" t="s">
        <v>35</v>
      </c>
      <c r="D536" s="2">
        <v>52</v>
      </c>
      <c r="E536" s="3" t="s">
        <v>23</v>
      </c>
      <c r="F536" s="2">
        <v>5</v>
      </c>
      <c r="G536" s="3" t="s">
        <v>16</v>
      </c>
      <c r="H536" s="2">
        <v>525805.34061420802</v>
      </c>
      <c r="I536" s="2">
        <v>474639.92933494103</v>
      </c>
      <c r="J536" s="2">
        <v>51165.411279266402</v>
      </c>
      <c r="K536" s="7">
        <f t="shared" si="16"/>
        <v>0.90269134349320368</v>
      </c>
      <c r="L536" s="7">
        <f t="shared" si="17"/>
        <v>9.7308656506795169E-2</v>
      </c>
    </row>
    <row r="537" spans="1:12" x14ac:dyDescent="0.25">
      <c r="A537" s="2">
        <v>2017</v>
      </c>
      <c r="B537" s="2">
        <v>23019</v>
      </c>
      <c r="C537" s="3" t="s">
        <v>35</v>
      </c>
      <c r="D537" s="2">
        <v>53</v>
      </c>
      <c r="E537" s="3" t="s">
        <v>24</v>
      </c>
      <c r="F537" s="2">
        <v>1</v>
      </c>
      <c r="G537" s="3" t="s">
        <v>12</v>
      </c>
      <c r="H537" s="2">
        <v>193.839833664521</v>
      </c>
      <c r="I537" s="2">
        <v>174.97792364887201</v>
      </c>
      <c r="J537" s="2">
        <v>18.861910015648998</v>
      </c>
      <c r="K537" s="7">
        <f t="shared" si="16"/>
        <v>0.90269332335327246</v>
      </c>
      <c r="L537" s="7">
        <f t="shared" si="17"/>
        <v>9.7306676646727555E-2</v>
      </c>
    </row>
    <row r="538" spans="1:12" x14ac:dyDescent="0.25">
      <c r="A538" s="2">
        <v>2017</v>
      </c>
      <c r="B538" s="2">
        <v>23019</v>
      </c>
      <c r="C538" s="3" t="s">
        <v>35</v>
      </c>
      <c r="D538" s="2">
        <v>53</v>
      </c>
      <c r="E538" s="3" t="s">
        <v>24</v>
      </c>
      <c r="F538" s="2">
        <v>2</v>
      </c>
      <c r="G538" s="3" t="s">
        <v>13</v>
      </c>
      <c r="H538" s="2">
        <v>710.37578735597901</v>
      </c>
      <c r="I538" s="2">
        <v>641.25093534525502</v>
      </c>
      <c r="J538" s="2">
        <v>69.124852010723899</v>
      </c>
      <c r="K538" s="7">
        <f t="shared" si="16"/>
        <v>0.90269255619197419</v>
      </c>
      <c r="L538" s="7">
        <f t="shared" si="17"/>
        <v>9.730744380802564E-2</v>
      </c>
    </row>
    <row r="539" spans="1:12" x14ac:dyDescent="0.25">
      <c r="A539" s="2">
        <v>2017</v>
      </c>
      <c r="B539" s="2">
        <v>23019</v>
      </c>
      <c r="C539" s="3" t="s">
        <v>35</v>
      </c>
      <c r="D539" s="2">
        <v>53</v>
      </c>
      <c r="E539" s="3" t="s">
        <v>24</v>
      </c>
      <c r="F539" s="2">
        <v>3</v>
      </c>
      <c r="G539" s="3" t="s">
        <v>14</v>
      </c>
      <c r="H539" s="2">
        <v>2269.0008473012499</v>
      </c>
      <c r="I539" s="2">
        <v>2048.21009843707</v>
      </c>
      <c r="J539" s="2">
        <v>220.790748864178</v>
      </c>
      <c r="K539" s="7">
        <f t="shared" si="16"/>
        <v>0.90269252251413279</v>
      </c>
      <c r="L539" s="7">
        <f t="shared" si="17"/>
        <v>9.7307477485866323E-2</v>
      </c>
    </row>
    <row r="540" spans="1:12" x14ac:dyDescent="0.25">
      <c r="A540" s="2">
        <v>2017</v>
      </c>
      <c r="B540" s="2">
        <v>23019</v>
      </c>
      <c r="C540" s="3" t="s">
        <v>35</v>
      </c>
      <c r="D540" s="2">
        <v>53</v>
      </c>
      <c r="E540" s="3" t="s">
        <v>24</v>
      </c>
      <c r="F540" s="2">
        <v>4</v>
      </c>
      <c r="G540" s="3" t="s">
        <v>15</v>
      </c>
      <c r="H540" s="2">
        <v>524.19437346020902</v>
      </c>
      <c r="I540" s="2">
        <v>473.186045776257</v>
      </c>
      <c r="J540" s="2">
        <v>51.008327683951698</v>
      </c>
      <c r="K540" s="7">
        <f t="shared" si="16"/>
        <v>0.90269195881053466</v>
      </c>
      <c r="L540" s="7">
        <f t="shared" si="17"/>
        <v>9.7308041189464775E-2</v>
      </c>
    </row>
    <row r="541" spans="1:12" x14ac:dyDescent="0.25">
      <c r="A541" s="2">
        <v>2017</v>
      </c>
      <c r="B541" s="2">
        <v>23019</v>
      </c>
      <c r="C541" s="3" t="s">
        <v>35</v>
      </c>
      <c r="D541" s="2">
        <v>53</v>
      </c>
      <c r="E541" s="3" t="s">
        <v>24</v>
      </c>
      <c r="F541" s="2">
        <v>5</v>
      </c>
      <c r="G541" s="3" t="s">
        <v>16</v>
      </c>
      <c r="H541" s="2">
        <v>1293.1511679790201</v>
      </c>
      <c r="I541" s="2">
        <v>1167.3186544713501</v>
      </c>
      <c r="J541" s="2">
        <v>125.832513507675</v>
      </c>
      <c r="K541" s="7">
        <f t="shared" si="16"/>
        <v>0.90269311382649464</v>
      </c>
      <c r="L541" s="7">
        <f t="shared" si="17"/>
        <v>9.7306886173509216E-2</v>
      </c>
    </row>
    <row r="542" spans="1:12" x14ac:dyDescent="0.25">
      <c r="A542" s="2">
        <v>2017</v>
      </c>
      <c r="B542" s="2">
        <v>23019</v>
      </c>
      <c r="C542" s="3" t="s">
        <v>35</v>
      </c>
      <c r="D542" s="2">
        <v>54</v>
      </c>
      <c r="E542" s="3" t="s">
        <v>25</v>
      </c>
      <c r="F542" s="2">
        <v>1</v>
      </c>
      <c r="G542" s="3" t="s">
        <v>12</v>
      </c>
      <c r="H542" s="2">
        <v>2073.1460395367799</v>
      </c>
      <c r="I542" s="2">
        <v>1871.4113779971501</v>
      </c>
      <c r="J542" s="2">
        <v>201.734661539623</v>
      </c>
      <c r="K542" s="7">
        <f t="shared" si="16"/>
        <v>0.90269153369209576</v>
      </c>
      <c r="L542" s="7">
        <f t="shared" si="17"/>
        <v>9.7308466307900937E-2</v>
      </c>
    </row>
    <row r="543" spans="1:12" x14ac:dyDescent="0.25">
      <c r="A543" s="2">
        <v>2017</v>
      </c>
      <c r="B543" s="2">
        <v>23019</v>
      </c>
      <c r="C543" s="3" t="s">
        <v>35</v>
      </c>
      <c r="D543" s="2">
        <v>54</v>
      </c>
      <c r="E543" s="3" t="s">
        <v>25</v>
      </c>
      <c r="F543" s="2">
        <v>2</v>
      </c>
      <c r="G543" s="3" t="s">
        <v>13</v>
      </c>
      <c r="H543" s="2">
        <v>9036.5979518045497</v>
      </c>
      <c r="I543" s="2">
        <v>8157.21822165305</v>
      </c>
      <c r="J543" s="2">
        <v>879.37973015150601</v>
      </c>
      <c r="K543" s="7">
        <f t="shared" si="16"/>
        <v>0.90268685905453028</v>
      </c>
      <c r="L543" s="7">
        <f t="shared" si="17"/>
        <v>9.7313140945470486E-2</v>
      </c>
    </row>
    <row r="544" spans="1:12" x14ac:dyDescent="0.25">
      <c r="A544" s="2">
        <v>2017</v>
      </c>
      <c r="B544" s="2">
        <v>23019</v>
      </c>
      <c r="C544" s="3" t="s">
        <v>35</v>
      </c>
      <c r="D544" s="2">
        <v>54</v>
      </c>
      <c r="E544" s="3" t="s">
        <v>25</v>
      </c>
      <c r="F544" s="2">
        <v>3</v>
      </c>
      <c r="G544" s="3" t="s">
        <v>14</v>
      </c>
      <c r="H544" s="2">
        <v>25730.434858738201</v>
      </c>
      <c r="I544" s="2">
        <v>23226.660560193701</v>
      </c>
      <c r="J544" s="2">
        <v>2503.7742985444402</v>
      </c>
      <c r="K544" s="7">
        <f t="shared" si="16"/>
        <v>0.9026921110237589</v>
      </c>
      <c r="L544" s="7">
        <f t="shared" si="17"/>
        <v>9.7307888976238752E-2</v>
      </c>
    </row>
    <row r="545" spans="1:12" x14ac:dyDescent="0.25">
      <c r="A545" s="2">
        <v>2017</v>
      </c>
      <c r="B545" s="2">
        <v>23019</v>
      </c>
      <c r="C545" s="3" t="s">
        <v>35</v>
      </c>
      <c r="D545" s="2">
        <v>54</v>
      </c>
      <c r="E545" s="3" t="s">
        <v>25</v>
      </c>
      <c r="F545" s="2">
        <v>4</v>
      </c>
      <c r="G545" s="3" t="s">
        <v>15</v>
      </c>
      <c r="H545" s="2">
        <v>5985.0466148949599</v>
      </c>
      <c r="I545" s="2">
        <v>5402.6556029610701</v>
      </c>
      <c r="J545" s="2">
        <v>582.39101193389297</v>
      </c>
      <c r="K545" s="7">
        <f t="shared" si="16"/>
        <v>0.90269231813759043</v>
      </c>
      <c r="L545" s="7">
        <f t="shared" si="17"/>
        <v>9.7307681862410053E-2</v>
      </c>
    </row>
    <row r="546" spans="1:12" x14ac:dyDescent="0.25">
      <c r="A546" s="2">
        <v>2017</v>
      </c>
      <c r="B546" s="2">
        <v>23019</v>
      </c>
      <c r="C546" s="3" t="s">
        <v>35</v>
      </c>
      <c r="D546" s="2">
        <v>54</v>
      </c>
      <c r="E546" s="3" t="s">
        <v>25</v>
      </c>
      <c r="F546" s="2">
        <v>5</v>
      </c>
      <c r="G546" s="3" t="s">
        <v>16</v>
      </c>
      <c r="H546" s="2">
        <v>14745.831808045499</v>
      </c>
      <c r="I546" s="2">
        <v>13310.93170107</v>
      </c>
      <c r="J546" s="2">
        <v>1434.9001069754499</v>
      </c>
      <c r="K546" s="7">
        <f t="shared" si="16"/>
        <v>0.90269113837358428</v>
      </c>
      <c r="L546" s="7">
        <f t="shared" si="17"/>
        <v>9.7308861626412391E-2</v>
      </c>
    </row>
    <row r="547" spans="1:12" x14ac:dyDescent="0.25">
      <c r="A547" s="2">
        <v>2017</v>
      </c>
      <c r="B547" s="2">
        <v>23019</v>
      </c>
      <c r="C547" s="3" t="s">
        <v>35</v>
      </c>
      <c r="D547" s="2">
        <v>61</v>
      </c>
      <c r="E547" s="3" t="s">
        <v>26</v>
      </c>
      <c r="F547" s="2">
        <v>1</v>
      </c>
      <c r="G547" s="3" t="s">
        <v>12</v>
      </c>
      <c r="H547" s="2">
        <v>23.3463721584796</v>
      </c>
      <c r="I547" s="2">
        <v>21.074588908146598</v>
      </c>
      <c r="J547" s="2">
        <v>2.27178325033299</v>
      </c>
      <c r="K547" s="7">
        <f t="shared" si="16"/>
        <v>0.90269223693892542</v>
      </c>
      <c r="L547" s="7">
        <f t="shared" si="17"/>
        <v>9.7307763061074096E-2</v>
      </c>
    </row>
    <row r="548" spans="1:12" x14ac:dyDescent="0.25">
      <c r="A548" s="2">
        <v>2017</v>
      </c>
      <c r="B548" s="2">
        <v>23019</v>
      </c>
      <c r="C548" s="3" t="s">
        <v>35</v>
      </c>
      <c r="D548" s="2">
        <v>61</v>
      </c>
      <c r="E548" s="3" t="s">
        <v>26</v>
      </c>
      <c r="F548" s="2">
        <v>2</v>
      </c>
      <c r="G548" s="3" t="s">
        <v>13</v>
      </c>
      <c r="H548" s="2">
        <v>241.51940079309199</v>
      </c>
      <c r="I548" s="2">
        <v>218.017736763844</v>
      </c>
      <c r="J548" s="2">
        <v>23.501664029247699</v>
      </c>
      <c r="K548" s="7">
        <f t="shared" si="16"/>
        <v>0.90269243815579969</v>
      </c>
      <c r="L548" s="7">
        <f t="shared" si="17"/>
        <v>9.7307561844199059E-2</v>
      </c>
    </row>
    <row r="549" spans="1:12" x14ac:dyDescent="0.25">
      <c r="A549" s="2">
        <v>2017</v>
      </c>
      <c r="B549" s="2">
        <v>23019</v>
      </c>
      <c r="C549" s="3" t="s">
        <v>35</v>
      </c>
      <c r="D549" s="2">
        <v>61</v>
      </c>
      <c r="E549" s="3" t="s">
        <v>26</v>
      </c>
      <c r="F549" s="2">
        <v>3</v>
      </c>
      <c r="G549" s="3" t="s">
        <v>14</v>
      </c>
      <c r="H549" s="2">
        <v>153.822903496202</v>
      </c>
      <c r="I549" s="2">
        <v>138.854384465713</v>
      </c>
      <c r="J549" s="2">
        <v>14.968519030488499</v>
      </c>
      <c r="K549" s="7">
        <f t="shared" si="16"/>
        <v>0.90268992009464577</v>
      </c>
      <c r="L549" s="7">
        <f t="shared" si="17"/>
        <v>9.7310079905350913E-2</v>
      </c>
    </row>
    <row r="550" spans="1:12" x14ac:dyDescent="0.25">
      <c r="A550" s="2">
        <v>2017</v>
      </c>
      <c r="B550" s="2">
        <v>23019</v>
      </c>
      <c r="C550" s="3" t="s">
        <v>35</v>
      </c>
      <c r="D550" s="2">
        <v>61</v>
      </c>
      <c r="E550" s="3" t="s">
        <v>26</v>
      </c>
      <c r="F550" s="2">
        <v>4</v>
      </c>
      <c r="G550" s="3" t="s">
        <v>15</v>
      </c>
      <c r="H550" s="2">
        <v>46.561420973567699</v>
      </c>
      <c r="I550" s="2">
        <v>42.0305992352394</v>
      </c>
      <c r="J550" s="2">
        <v>4.5308217383282399</v>
      </c>
      <c r="K550" s="7">
        <f t="shared" si="16"/>
        <v>0.90269150632450867</v>
      </c>
      <c r="L550" s="7">
        <f t="shared" si="17"/>
        <v>9.7308493675489993E-2</v>
      </c>
    </row>
    <row r="551" spans="1:12" x14ac:dyDescent="0.25">
      <c r="A551" s="2">
        <v>2017</v>
      </c>
      <c r="B551" s="2">
        <v>23019</v>
      </c>
      <c r="C551" s="3" t="s">
        <v>35</v>
      </c>
      <c r="D551" s="2">
        <v>61</v>
      </c>
      <c r="E551" s="3" t="s">
        <v>26</v>
      </c>
      <c r="F551" s="2">
        <v>5</v>
      </c>
      <c r="G551" s="3" t="s">
        <v>16</v>
      </c>
      <c r="H551" s="2">
        <v>45.869211160328398</v>
      </c>
      <c r="I551" s="2">
        <v>41.405793788348497</v>
      </c>
      <c r="J551" s="2">
        <v>4.46341737197986</v>
      </c>
      <c r="K551" s="7">
        <f t="shared" si="16"/>
        <v>0.90269251946847862</v>
      </c>
      <c r="L551" s="7">
        <f t="shared" si="17"/>
        <v>9.7307480531520538E-2</v>
      </c>
    </row>
    <row r="552" spans="1:12" x14ac:dyDescent="0.25">
      <c r="A552" s="2">
        <v>2017</v>
      </c>
      <c r="B552" s="2">
        <v>23021</v>
      </c>
      <c r="C552" s="3" t="s">
        <v>36</v>
      </c>
      <c r="D552" s="2">
        <v>11</v>
      </c>
      <c r="E552" s="3" t="s">
        <v>11</v>
      </c>
      <c r="F552" s="2">
        <v>1</v>
      </c>
      <c r="G552" s="3" t="s">
        <v>12</v>
      </c>
      <c r="H552" s="2">
        <v>2213.3086163177099</v>
      </c>
      <c r="I552" s="2">
        <v>1997.93569593704</v>
      </c>
      <c r="J552" s="2">
        <v>215.372920380663</v>
      </c>
      <c r="K552" s="7">
        <f t="shared" si="16"/>
        <v>0.90269187098770409</v>
      </c>
      <c r="L552" s="7">
        <f t="shared" si="17"/>
        <v>9.7308129012292813E-2</v>
      </c>
    </row>
    <row r="553" spans="1:12" x14ac:dyDescent="0.25">
      <c r="A553" s="2">
        <v>2017</v>
      </c>
      <c r="B553" s="2">
        <v>23021</v>
      </c>
      <c r="C553" s="3" t="s">
        <v>36</v>
      </c>
      <c r="D553" s="2">
        <v>11</v>
      </c>
      <c r="E553" s="3" t="s">
        <v>11</v>
      </c>
      <c r="F553" s="2">
        <v>2</v>
      </c>
      <c r="G553" s="3" t="s">
        <v>13</v>
      </c>
      <c r="H553" s="2">
        <v>0</v>
      </c>
      <c r="I553" s="2">
        <v>0</v>
      </c>
      <c r="J553" s="2">
        <v>0</v>
      </c>
      <c r="K553" s="7" t="e">
        <f t="shared" si="16"/>
        <v>#DIV/0!</v>
      </c>
      <c r="L553" s="7" t="e">
        <f t="shared" si="17"/>
        <v>#DIV/0!</v>
      </c>
    </row>
    <row r="554" spans="1:12" x14ac:dyDescent="0.25">
      <c r="A554" s="2">
        <v>2017</v>
      </c>
      <c r="B554" s="2">
        <v>23021</v>
      </c>
      <c r="C554" s="3" t="s">
        <v>36</v>
      </c>
      <c r="D554" s="2">
        <v>11</v>
      </c>
      <c r="E554" s="3" t="s">
        <v>11</v>
      </c>
      <c r="F554" s="2">
        <v>3</v>
      </c>
      <c r="G554" s="3" t="s">
        <v>14</v>
      </c>
      <c r="H554" s="2">
        <v>70569.807854127794</v>
      </c>
      <c r="I554" s="2">
        <v>63702.697837671003</v>
      </c>
      <c r="J554" s="2">
        <v>6867.1100164568297</v>
      </c>
      <c r="K554" s="7">
        <f t="shared" si="16"/>
        <v>0.90269053827308787</v>
      </c>
      <c r="L554" s="7">
        <f t="shared" si="17"/>
        <v>9.7309461726912669E-2</v>
      </c>
    </row>
    <row r="555" spans="1:12" x14ac:dyDescent="0.25">
      <c r="A555" s="2">
        <v>2017</v>
      </c>
      <c r="B555" s="2">
        <v>23021</v>
      </c>
      <c r="C555" s="3" t="s">
        <v>36</v>
      </c>
      <c r="D555" s="2">
        <v>11</v>
      </c>
      <c r="E555" s="3" t="s">
        <v>11</v>
      </c>
      <c r="F555" s="2">
        <v>4</v>
      </c>
      <c r="G555" s="3" t="s">
        <v>15</v>
      </c>
      <c r="H555" s="2">
        <v>0</v>
      </c>
      <c r="I555" s="2">
        <v>0</v>
      </c>
      <c r="J555" s="2">
        <v>0</v>
      </c>
      <c r="K555" s="7" t="e">
        <f t="shared" si="16"/>
        <v>#DIV/0!</v>
      </c>
      <c r="L555" s="7" t="e">
        <f t="shared" si="17"/>
        <v>#DIV/0!</v>
      </c>
    </row>
    <row r="556" spans="1:12" x14ac:dyDescent="0.25">
      <c r="A556" s="2">
        <v>2017</v>
      </c>
      <c r="B556" s="2">
        <v>23021</v>
      </c>
      <c r="C556" s="3" t="s">
        <v>36</v>
      </c>
      <c r="D556" s="2">
        <v>11</v>
      </c>
      <c r="E556" s="3" t="s">
        <v>11</v>
      </c>
      <c r="F556" s="2">
        <v>5</v>
      </c>
      <c r="G556" s="3" t="s">
        <v>16</v>
      </c>
      <c r="H556" s="2">
        <v>0</v>
      </c>
      <c r="I556" s="2">
        <v>0</v>
      </c>
      <c r="J556" s="2">
        <v>0</v>
      </c>
      <c r="K556" s="7" t="e">
        <f t="shared" si="16"/>
        <v>#DIV/0!</v>
      </c>
      <c r="L556" s="7" t="e">
        <f t="shared" si="17"/>
        <v>#DIV/0!</v>
      </c>
    </row>
    <row r="557" spans="1:12" x14ac:dyDescent="0.25">
      <c r="A557" s="2">
        <v>2017</v>
      </c>
      <c r="B557" s="2">
        <v>23021</v>
      </c>
      <c r="C557" s="3" t="s">
        <v>36</v>
      </c>
      <c r="D557" s="2">
        <v>21</v>
      </c>
      <c r="E557" s="3" t="s">
        <v>17</v>
      </c>
      <c r="F557" s="2">
        <v>1</v>
      </c>
      <c r="G557" s="3" t="s">
        <v>12</v>
      </c>
      <c r="H557" s="2">
        <v>143520.30465531201</v>
      </c>
      <c r="I557" s="2">
        <v>129554.389468045</v>
      </c>
      <c r="J557" s="2">
        <v>13965.915187267299</v>
      </c>
      <c r="K557" s="7">
        <f t="shared" si="16"/>
        <v>0.90269031813436795</v>
      </c>
      <c r="L557" s="7">
        <f t="shared" si="17"/>
        <v>9.7309681865634115E-2</v>
      </c>
    </row>
    <row r="558" spans="1:12" x14ac:dyDescent="0.25">
      <c r="A558" s="2">
        <v>2017</v>
      </c>
      <c r="B558" s="2">
        <v>23021</v>
      </c>
      <c r="C558" s="3" t="s">
        <v>36</v>
      </c>
      <c r="D558" s="2">
        <v>21</v>
      </c>
      <c r="E558" s="3" t="s">
        <v>17</v>
      </c>
      <c r="F558" s="2">
        <v>2</v>
      </c>
      <c r="G558" s="3" t="s">
        <v>13</v>
      </c>
      <c r="H558" s="2">
        <v>0</v>
      </c>
      <c r="I558" s="2">
        <v>0</v>
      </c>
      <c r="J558" s="2">
        <v>0</v>
      </c>
      <c r="K558" s="7" t="e">
        <f t="shared" si="16"/>
        <v>#DIV/0!</v>
      </c>
      <c r="L558" s="7" t="e">
        <f t="shared" si="17"/>
        <v>#DIV/0!</v>
      </c>
    </row>
    <row r="559" spans="1:12" x14ac:dyDescent="0.25">
      <c r="A559" s="2">
        <v>2017</v>
      </c>
      <c r="B559" s="2">
        <v>23021</v>
      </c>
      <c r="C559" s="3" t="s">
        <v>36</v>
      </c>
      <c r="D559" s="2">
        <v>21</v>
      </c>
      <c r="E559" s="3" t="s">
        <v>17</v>
      </c>
      <c r="F559" s="2">
        <v>3</v>
      </c>
      <c r="G559" s="3" t="s">
        <v>14</v>
      </c>
      <c r="H559" s="2">
        <v>1517505.7559181701</v>
      </c>
      <c r="I559" s="2">
        <v>1369841.7993256401</v>
      </c>
      <c r="J559" s="2">
        <v>147663.95659252201</v>
      </c>
      <c r="K559" s="7">
        <f t="shared" si="16"/>
        <v>0.90269298418365096</v>
      </c>
      <c r="L559" s="7">
        <f t="shared" si="17"/>
        <v>9.7307015816343725E-2</v>
      </c>
    </row>
    <row r="560" spans="1:12" x14ac:dyDescent="0.25">
      <c r="A560" s="2">
        <v>2017</v>
      </c>
      <c r="B560" s="2">
        <v>23021</v>
      </c>
      <c r="C560" s="3" t="s">
        <v>36</v>
      </c>
      <c r="D560" s="2">
        <v>21</v>
      </c>
      <c r="E560" s="3" t="s">
        <v>17</v>
      </c>
      <c r="F560" s="2">
        <v>4</v>
      </c>
      <c r="G560" s="3" t="s">
        <v>15</v>
      </c>
      <c r="H560" s="2">
        <v>0</v>
      </c>
      <c r="I560" s="2">
        <v>0</v>
      </c>
      <c r="J560" s="2">
        <v>0</v>
      </c>
      <c r="K560" s="7" t="e">
        <f t="shared" si="16"/>
        <v>#DIV/0!</v>
      </c>
      <c r="L560" s="7" t="e">
        <f t="shared" si="17"/>
        <v>#DIV/0!</v>
      </c>
    </row>
    <row r="561" spans="1:12" x14ac:dyDescent="0.25">
      <c r="A561" s="2">
        <v>2017</v>
      </c>
      <c r="B561" s="2">
        <v>23021</v>
      </c>
      <c r="C561" s="3" t="s">
        <v>36</v>
      </c>
      <c r="D561" s="2">
        <v>21</v>
      </c>
      <c r="E561" s="3" t="s">
        <v>17</v>
      </c>
      <c r="F561" s="2">
        <v>5</v>
      </c>
      <c r="G561" s="3" t="s">
        <v>16</v>
      </c>
      <c r="H561" s="2">
        <v>0</v>
      </c>
      <c r="I561" s="2">
        <v>0</v>
      </c>
      <c r="J561" s="2">
        <v>0</v>
      </c>
      <c r="K561" s="7" t="e">
        <f t="shared" si="16"/>
        <v>#DIV/0!</v>
      </c>
      <c r="L561" s="7" t="e">
        <f t="shared" si="17"/>
        <v>#DIV/0!</v>
      </c>
    </row>
    <row r="562" spans="1:12" x14ac:dyDescent="0.25">
      <c r="A562" s="2">
        <v>2017</v>
      </c>
      <c r="B562" s="2">
        <v>23021</v>
      </c>
      <c r="C562" s="3" t="s">
        <v>36</v>
      </c>
      <c r="D562" s="2">
        <v>31</v>
      </c>
      <c r="E562" s="3" t="s">
        <v>18</v>
      </c>
      <c r="F562" s="2">
        <v>1</v>
      </c>
      <c r="G562" s="3" t="s">
        <v>12</v>
      </c>
      <c r="H562" s="2">
        <v>350431.74510134</v>
      </c>
      <c r="I562" s="2">
        <v>316331.85388734302</v>
      </c>
      <c r="J562" s="2">
        <v>34099.891213996998</v>
      </c>
      <c r="K562" s="7">
        <f t="shared" si="16"/>
        <v>0.90269177467316564</v>
      </c>
      <c r="L562" s="7">
        <f t="shared" si="17"/>
        <v>9.7308225326834419E-2</v>
      </c>
    </row>
    <row r="563" spans="1:12" x14ac:dyDescent="0.25">
      <c r="A563" s="2">
        <v>2017</v>
      </c>
      <c r="B563" s="2">
        <v>23021</v>
      </c>
      <c r="C563" s="3" t="s">
        <v>36</v>
      </c>
      <c r="D563" s="2">
        <v>31</v>
      </c>
      <c r="E563" s="3" t="s">
        <v>18</v>
      </c>
      <c r="F563" s="2">
        <v>2</v>
      </c>
      <c r="G563" s="3" t="s">
        <v>13</v>
      </c>
      <c r="H563" s="2">
        <v>0</v>
      </c>
      <c r="I563" s="2">
        <v>0</v>
      </c>
      <c r="J563" s="2">
        <v>0</v>
      </c>
      <c r="K563" s="7" t="e">
        <f t="shared" si="16"/>
        <v>#DIV/0!</v>
      </c>
      <c r="L563" s="7" t="e">
        <f t="shared" si="17"/>
        <v>#DIV/0!</v>
      </c>
    </row>
    <row r="564" spans="1:12" x14ac:dyDescent="0.25">
      <c r="A564" s="2">
        <v>2017</v>
      </c>
      <c r="B564" s="2">
        <v>23021</v>
      </c>
      <c r="C564" s="3" t="s">
        <v>36</v>
      </c>
      <c r="D564" s="2">
        <v>31</v>
      </c>
      <c r="E564" s="3" t="s">
        <v>18</v>
      </c>
      <c r="F564" s="2">
        <v>3</v>
      </c>
      <c r="G564" s="3" t="s">
        <v>14</v>
      </c>
      <c r="H564" s="2">
        <v>4465668.4259496303</v>
      </c>
      <c r="I564" s="2">
        <v>4031120.9809960602</v>
      </c>
      <c r="J564" s="2">
        <v>434547.44495356898</v>
      </c>
      <c r="K564" s="7">
        <f t="shared" si="16"/>
        <v>0.90269151143679838</v>
      </c>
      <c r="L564" s="7">
        <f t="shared" si="17"/>
        <v>9.7308488563201345E-2</v>
      </c>
    </row>
    <row r="565" spans="1:12" x14ac:dyDescent="0.25">
      <c r="A565" s="2">
        <v>2017</v>
      </c>
      <c r="B565" s="2">
        <v>23021</v>
      </c>
      <c r="C565" s="3" t="s">
        <v>36</v>
      </c>
      <c r="D565" s="2">
        <v>31</v>
      </c>
      <c r="E565" s="3" t="s">
        <v>18</v>
      </c>
      <c r="F565" s="2">
        <v>4</v>
      </c>
      <c r="G565" s="3" t="s">
        <v>15</v>
      </c>
      <c r="H565" s="2">
        <v>0</v>
      </c>
      <c r="I565" s="2">
        <v>0</v>
      </c>
      <c r="J565" s="2">
        <v>0</v>
      </c>
      <c r="K565" s="7" t="e">
        <f t="shared" si="16"/>
        <v>#DIV/0!</v>
      </c>
      <c r="L565" s="7" t="e">
        <f t="shared" si="17"/>
        <v>#DIV/0!</v>
      </c>
    </row>
    <row r="566" spans="1:12" x14ac:dyDescent="0.25">
      <c r="A566" s="2">
        <v>2017</v>
      </c>
      <c r="B566" s="2">
        <v>23021</v>
      </c>
      <c r="C566" s="3" t="s">
        <v>36</v>
      </c>
      <c r="D566" s="2">
        <v>31</v>
      </c>
      <c r="E566" s="3" t="s">
        <v>18</v>
      </c>
      <c r="F566" s="2">
        <v>5</v>
      </c>
      <c r="G566" s="3" t="s">
        <v>16</v>
      </c>
      <c r="H566" s="2">
        <v>0</v>
      </c>
      <c r="I566" s="2">
        <v>0</v>
      </c>
      <c r="J566" s="2">
        <v>0</v>
      </c>
      <c r="K566" s="7" t="e">
        <f t="shared" si="16"/>
        <v>#DIV/0!</v>
      </c>
      <c r="L566" s="7" t="e">
        <f t="shared" si="17"/>
        <v>#DIV/0!</v>
      </c>
    </row>
    <row r="567" spans="1:12" x14ac:dyDescent="0.25">
      <c r="A567" s="2">
        <v>2017</v>
      </c>
      <c r="B567" s="2">
        <v>23021</v>
      </c>
      <c r="C567" s="3" t="s">
        <v>36</v>
      </c>
      <c r="D567" s="2">
        <v>32</v>
      </c>
      <c r="E567" s="3" t="s">
        <v>19</v>
      </c>
      <c r="F567" s="2">
        <v>1</v>
      </c>
      <c r="G567" s="3" t="s">
        <v>12</v>
      </c>
      <c r="H567" s="2">
        <v>41942.415464582897</v>
      </c>
      <c r="I567" s="2">
        <v>37861.071779308499</v>
      </c>
      <c r="J567" s="2">
        <v>4081.3436852743898</v>
      </c>
      <c r="K567" s="7">
        <f t="shared" si="16"/>
        <v>0.90269173484486664</v>
      </c>
      <c r="L567" s="7">
        <f t="shared" si="17"/>
        <v>9.7308265155133147E-2</v>
      </c>
    </row>
    <row r="568" spans="1:12" x14ac:dyDescent="0.25">
      <c r="A568" s="2">
        <v>2017</v>
      </c>
      <c r="B568" s="2">
        <v>23021</v>
      </c>
      <c r="C568" s="3" t="s">
        <v>36</v>
      </c>
      <c r="D568" s="2">
        <v>32</v>
      </c>
      <c r="E568" s="3" t="s">
        <v>19</v>
      </c>
      <c r="F568" s="2">
        <v>2</v>
      </c>
      <c r="G568" s="3" t="s">
        <v>13</v>
      </c>
      <c r="H568" s="2">
        <v>0</v>
      </c>
      <c r="I568" s="2">
        <v>0</v>
      </c>
      <c r="J568" s="2">
        <v>0</v>
      </c>
      <c r="K568" s="7" t="e">
        <f t="shared" si="16"/>
        <v>#DIV/0!</v>
      </c>
      <c r="L568" s="7" t="e">
        <f t="shared" si="17"/>
        <v>#DIV/0!</v>
      </c>
    </row>
    <row r="569" spans="1:12" x14ac:dyDescent="0.25">
      <c r="A569" s="2">
        <v>2017</v>
      </c>
      <c r="B569" s="2">
        <v>23021</v>
      </c>
      <c r="C569" s="3" t="s">
        <v>36</v>
      </c>
      <c r="D569" s="2">
        <v>32</v>
      </c>
      <c r="E569" s="3" t="s">
        <v>19</v>
      </c>
      <c r="F569" s="2">
        <v>3</v>
      </c>
      <c r="G569" s="3" t="s">
        <v>14</v>
      </c>
      <c r="H569" s="2">
        <v>489673.28725809802</v>
      </c>
      <c r="I569" s="2">
        <v>442024.33984128898</v>
      </c>
      <c r="J569" s="2">
        <v>47648.947416809599</v>
      </c>
      <c r="K569" s="7">
        <f t="shared" si="16"/>
        <v>0.90269236926601204</v>
      </c>
      <c r="L569" s="7">
        <f t="shared" si="17"/>
        <v>9.7307630733989153E-2</v>
      </c>
    </row>
    <row r="570" spans="1:12" x14ac:dyDescent="0.25">
      <c r="A570" s="2">
        <v>2017</v>
      </c>
      <c r="B570" s="2">
        <v>23021</v>
      </c>
      <c r="C570" s="3" t="s">
        <v>36</v>
      </c>
      <c r="D570" s="2">
        <v>32</v>
      </c>
      <c r="E570" s="3" t="s">
        <v>19</v>
      </c>
      <c r="F570" s="2">
        <v>4</v>
      </c>
      <c r="G570" s="3" t="s">
        <v>15</v>
      </c>
      <c r="H570" s="2">
        <v>0</v>
      </c>
      <c r="I570" s="2">
        <v>0</v>
      </c>
      <c r="J570" s="2">
        <v>0</v>
      </c>
      <c r="K570" s="7" t="e">
        <f t="shared" si="16"/>
        <v>#DIV/0!</v>
      </c>
      <c r="L570" s="7" t="e">
        <f t="shared" si="17"/>
        <v>#DIV/0!</v>
      </c>
    </row>
    <row r="571" spans="1:12" x14ac:dyDescent="0.25">
      <c r="A571" s="2">
        <v>2017</v>
      </c>
      <c r="B571" s="2">
        <v>23021</v>
      </c>
      <c r="C571" s="3" t="s">
        <v>36</v>
      </c>
      <c r="D571" s="2">
        <v>32</v>
      </c>
      <c r="E571" s="3" t="s">
        <v>19</v>
      </c>
      <c r="F571" s="2">
        <v>5</v>
      </c>
      <c r="G571" s="3" t="s">
        <v>16</v>
      </c>
      <c r="H571" s="2">
        <v>0</v>
      </c>
      <c r="I571" s="2">
        <v>0</v>
      </c>
      <c r="J571" s="2">
        <v>0</v>
      </c>
      <c r="K571" s="7" t="e">
        <f t="shared" si="16"/>
        <v>#DIV/0!</v>
      </c>
      <c r="L571" s="7" t="e">
        <f t="shared" si="17"/>
        <v>#DIV/0!</v>
      </c>
    </row>
    <row r="572" spans="1:12" x14ac:dyDescent="0.25">
      <c r="A572" s="2">
        <v>2017</v>
      </c>
      <c r="B572" s="2">
        <v>23021</v>
      </c>
      <c r="C572" s="3" t="s">
        <v>36</v>
      </c>
      <c r="D572" s="2">
        <v>42</v>
      </c>
      <c r="E572" s="3" t="s">
        <v>20</v>
      </c>
      <c r="F572" s="2">
        <v>1</v>
      </c>
      <c r="G572" s="3" t="s">
        <v>12</v>
      </c>
      <c r="H572" s="2">
        <v>1.6168796564857999</v>
      </c>
      <c r="I572" s="2">
        <v>1.4595451999519999</v>
      </c>
      <c r="J572" s="2">
        <v>0.15733445653379999</v>
      </c>
      <c r="K572" s="7">
        <f t="shared" si="16"/>
        <v>0.9026925375041468</v>
      </c>
      <c r="L572" s="7">
        <f t="shared" si="17"/>
        <v>9.7307462495853203E-2</v>
      </c>
    </row>
    <row r="573" spans="1:12" x14ac:dyDescent="0.25">
      <c r="A573" s="2">
        <v>2017</v>
      </c>
      <c r="B573" s="2">
        <v>23021</v>
      </c>
      <c r="C573" s="3" t="s">
        <v>36</v>
      </c>
      <c r="D573" s="2">
        <v>42</v>
      </c>
      <c r="E573" s="3" t="s">
        <v>20</v>
      </c>
      <c r="F573" s="2">
        <v>2</v>
      </c>
      <c r="G573" s="3" t="s">
        <v>13</v>
      </c>
      <c r="H573" s="2">
        <v>0</v>
      </c>
      <c r="I573" s="2">
        <v>0</v>
      </c>
      <c r="J573" s="2">
        <v>0</v>
      </c>
      <c r="K573" s="7" t="e">
        <f t="shared" si="16"/>
        <v>#DIV/0!</v>
      </c>
      <c r="L573" s="7" t="e">
        <f t="shared" si="17"/>
        <v>#DIV/0!</v>
      </c>
    </row>
    <row r="574" spans="1:12" x14ac:dyDescent="0.25">
      <c r="A574" s="2">
        <v>2017</v>
      </c>
      <c r="B574" s="2">
        <v>23021</v>
      </c>
      <c r="C574" s="3" t="s">
        <v>36</v>
      </c>
      <c r="D574" s="2">
        <v>42</v>
      </c>
      <c r="E574" s="3" t="s">
        <v>20</v>
      </c>
      <c r="F574" s="2">
        <v>3</v>
      </c>
      <c r="G574" s="3" t="s">
        <v>14</v>
      </c>
      <c r="H574" s="2">
        <v>202.196620346104</v>
      </c>
      <c r="I574" s="2">
        <v>182.52191889432399</v>
      </c>
      <c r="J574" s="2">
        <v>19.674701451779502</v>
      </c>
      <c r="K574" s="7">
        <f t="shared" si="16"/>
        <v>0.90269520124469727</v>
      </c>
      <c r="L574" s="7">
        <f t="shared" si="17"/>
        <v>9.7304798755300265E-2</v>
      </c>
    </row>
    <row r="575" spans="1:12" x14ac:dyDescent="0.25">
      <c r="A575" s="2">
        <v>2017</v>
      </c>
      <c r="B575" s="2">
        <v>23021</v>
      </c>
      <c r="C575" s="3" t="s">
        <v>36</v>
      </c>
      <c r="D575" s="2">
        <v>42</v>
      </c>
      <c r="E575" s="3" t="s">
        <v>20</v>
      </c>
      <c r="F575" s="2">
        <v>4</v>
      </c>
      <c r="G575" s="3" t="s">
        <v>15</v>
      </c>
      <c r="H575" s="2">
        <v>0</v>
      </c>
      <c r="I575" s="2">
        <v>0</v>
      </c>
      <c r="J575" s="2">
        <v>0</v>
      </c>
      <c r="K575" s="7" t="e">
        <f t="shared" si="16"/>
        <v>#DIV/0!</v>
      </c>
      <c r="L575" s="7" t="e">
        <f t="shared" si="17"/>
        <v>#DIV/0!</v>
      </c>
    </row>
    <row r="576" spans="1:12" x14ac:dyDescent="0.25">
      <c r="A576" s="2">
        <v>2017</v>
      </c>
      <c r="B576" s="2">
        <v>23021</v>
      </c>
      <c r="C576" s="3" t="s">
        <v>36</v>
      </c>
      <c r="D576" s="2">
        <v>42</v>
      </c>
      <c r="E576" s="3" t="s">
        <v>20</v>
      </c>
      <c r="F576" s="2">
        <v>5</v>
      </c>
      <c r="G576" s="3" t="s">
        <v>16</v>
      </c>
      <c r="H576" s="2">
        <v>0</v>
      </c>
      <c r="I576" s="2">
        <v>0</v>
      </c>
      <c r="J576" s="2">
        <v>0</v>
      </c>
      <c r="K576" s="7" t="e">
        <f t="shared" si="16"/>
        <v>#DIV/0!</v>
      </c>
      <c r="L576" s="7" t="e">
        <f t="shared" si="17"/>
        <v>#DIV/0!</v>
      </c>
    </row>
    <row r="577" spans="1:12" x14ac:dyDescent="0.25">
      <c r="A577" s="2">
        <v>2017</v>
      </c>
      <c r="B577" s="2">
        <v>23021</v>
      </c>
      <c r="C577" s="3" t="s">
        <v>36</v>
      </c>
      <c r="D577" s="2">
        <v>43</v>
      </c>
      <c r="E577" s="3" t="s">
        <v>21</v>
      </c>
      <c r="F577" s="2">
        <v>1</v>
      </c>
      <c r="G577" s="3" t="s">
        <v>12</v>
      </c>
      <c r="H577" s="2">
        <v>31.900692090044998</v>
      </c>
      <c r="I577" s="2">
        <v>28.796533021478101</v>
      </c>
      <c r="J577" s="2">
        <v>3.1041590685668501</v>
      </c>
      <c r="K577" s="7">
        <f t="shared" si="16"/>
        <v>0.90269304942335127</v>
      </c>
      <c r="L577" s="7">
        <f t="shared" si="17"/>
        <v>9.7306950576647233E-2</v>
      </c>
    </row>
    <row r="578" spans="1:12" x14ac:dyDescent="0.25">
      <c r="A578" s="2">
        <v>2017</v>
      </c>
      <c r="B578" s="2">
        <v>23021</v>
      </c>
      <c r="C578" s="3" t="s">
        <v>36</v>
      </c>
      <c r="D578" s="2">
        <v>43</v>
      </c>
      <c r="E578" s="3" t="s">
        <v>21</v>
      </c>
      <c r="F578" s="2">
        <v>2</v>
      </c>
      <c r="G578" s="3" t="s">
        <v>13</v>
      </c>
      <c r="H578" s="2">
        <v>0</v>
      </c>
      <c r="I578" s="2">
        <v>0</v>
      </c>
      <c r="J578" s="2">
        <v>0</v>
      </c>
      <c r="K578" s="7" t="e">
        <f t="shared" si="16"/>
        <v>#DIV/0!</v>
      </c>
      <c r="L578" s="7" t="e">
        <f t="shared" si="17"/>
        <v>#DIV/0!</v>
      </c>
    </row>
    <row r="579" spans="1:12" x14ac:dyDescent="0.25">
      <c r="A579" s="2">
        <v>2017</v>
      </c>
      <c r="B579" s="2">
        <v>23021</v>
      </c>
      <c r="C579" s="3" t="s">
        <v>36</v>
      </c>
      <c r="D579" s="2">
        <v>43</v>
      </c>
      <c r="E579" s="3" t="s">
        <v>21</v>
      </c>
      <c r="F579" s="2">
        <v>3</v>
      </c>
      <c r="G579" s="3" t="s">
        <v>14</v>
      </c>
      <c r="H579" s="2">
        <v>784.34448287355497</v>
      </c>
      <c r="I579" s="2">
        <v>708.02185396769096</v>
      </c>
      <c r="J579" s="2">
        <v>76.322628905863894</v>
      </c>
      <c r="K579" s="7">
        <f t="shared" ref="K579:K642" si="18">I579/H579</f>
        <v>0.90269246412463378</v>
      </c>
      <c r="L579" s="7">
        <f t="shared" ref="L579:L642" si="19">J579/H579</f>
        <v>9.7307535875366072E-2</v>
      </c>
    </row>
    <row r="580" spans="1:12" x14ac:dyDescent="0.25">
      <c r="A580" s="2">
        <v>2017</v>
      </c>
      <c r="B580" s="2">
        <v>23021</v>
      </c>
      <c r="C580" s="3" t="s">
        <v>36</v>
      </c>
      <c r="D580" s="2">
        <v>43</v>
      </c>
      <c r="E580" s="3" t="s">
        <v>21</v>
      </c>
      <c r="F580" s="2">
        <v>4</v>
      </c>
      <c r="G580" s="3" t="s">
        <v>15</v>
      </c>
      <c r="H580" s="2">
        <v>0</v>
      </c>
      <c r="I580" s="2">
        <v>0</v>
      </c>
      <c r="J580" s="2">
        <v>0</v>
      </c>
      <c r="K580" s="7" t="e">
        <f t="shared" si="18"/>
        <v>#DIV/0!</v>
      </c>
      <c r="L580" s="7" t="e">
        <f t="shared" si="19"/>
        <v>#DIV/0!</v>
      </c>
    </row>
    <row r="581" spans="1:12" x14ac:dyDescent="0.25">
      <c r="A581" s="2">
        <v>2017</v>
      </c>
      <c r="B581" s="2">
        <v>23021</v>
      </c>
      <c r="C581" s="3" t="s">
        <v>36</v>
      </c>
      <c r="D581" s="2">
        <v>43</v>
      </c>
      <c r="E581" s="3" t="s">
        <v>21</v>
      </c>
      <c r="F581" s="2">
        <v>5</v>
      </c>
      <c r="G581" s="3" t="s">
        <v>16</v>
      </c>
      <c r="H581" s="2">
        <v>0</v>
      </c>
      <c r="I581" s="2">
        <v>0</v>
      </c>
      <c r="J581" s="2">
        <v>0</v>
      </c>
      <c r="K581" s="7" t="e">
        <f t="shared" si="18"/>
        <v>#DIV/0!</v>
      </c>
      <c r="L581" s="7" t="e">
        <f t="shared" si="19"/>
        <v>#DIV/0!</v>
      </c>
    </row>
    <row r="582" spans="1:12" x14ac:dyDescent="0.25">
      <c r="A582" s="2">
        <v>2017</v>
      </c>
      <c r="B582" s="2">
        <v>23021</v>
      </c>
      <c r="C582" s="3" t="s">
        <v>36</v>
      </c>
      <c r="D582" s="2">
        <v>51</v>
      </c>
      <c r="E582" s="3" t="s">
        <v>22</v>
      </c>
      <c r="F582" s="2">
        <v>1</v>
      </c>
      <c r="G582" s="3" t="s">
        <v>12</v>
      </c>
      <c r="H582" s="2">
        <v>20.6245124188614</v>
      </c>
      <c r="I582" s="2">
        <v>18.617566192119099</v>
      </c>
      <c r="J582" s="2">
        <v>2.0069462267423699</v>
      </c>
      <c r="K582" s="7">
        <f t="shared" si="18"/>
        <v>0.90269121587054246</v>
      </c>
      <c r="L582" s="7">
        <f t="shared" si="19"/>
        <v>9.7308784129460923E-2</v>
      </c>
    </row>
    <row r="583" spans="1:12" x14ac:dyDescent="0.25">
      <c r="A583" s="2">
        <v>2017</v>
      </c>
      <c r="B583" s="2">
        <v>23021</v>
      </c>
      <c r="C583" s="3" t="s">
        <v>36</v>
      </c>
      <c r="D583" s="2">
        <v>51</v>
      </c>
      <c r="E583" s="3" t="s">
        <v>22</v>
      </c>
      <c r="F583" s="2">
        <v>2</v>
      </c>
      <c r="G583" s="3" t="s">
        <v>13</v>
      </c>
      <c r="H583" s="2">
        <v>0</v>
      </c>
      <c r="I583" s="2">
        <v>0</v>
      </c>
      <c r="J583" s="2">
        <v>0</v>
      </c>
      <c r="K583" s="7" t="e">
        <f t="shared" si="18"/>
        <v>#DIV/0!</v>
      </c>
      <c r="L583" s="7" t="e">
        <f t="shared" si="19"/>
        <v>#DIV/0!</v>
      </c>
    </row>
    <row r="584" spans="1:12" x14ac:dyDescent="0.25">
      <c r="A584" s="2">
        <v>2017</v>
      </c>
      <c r="B584" s="2">
        <v>23021</v>
      </c>
      <c r="C584" s="3" t="s">
        <v>36</v>
      </c>
      <c r="D584" s="2">
        <v>51</v>
      </c>
      <c r="E584" s="3" t="s">
        <v>22</v>
      </c>
      <c r="F584" s="2">
        <v>3</v>
      </c>
      <c r="G584" s="3" t="s">
        <v>14</v>
      </c>
      <c r="H584" s="2">
        <v>1227.45575875128</v>
      </c>
      <c r="I584" s="2">
        <v>1108.0212643146399</v>
      </c>
      <c r="J584" s="2">
        <v>119.434494436638</v>
      </c>
      <c r="K584" s="7">
        <f t="shared" si="18"/>
        <v>0.90269751591035452</v>
      </c>
      <c r="L584" s="7">
        <f t="shared" si="19"/>
        <v>9.7302484089643745E-2</v>
      </c>
    </row>
    <row r="585" spans="1:12" x14ac:dyDescent="0.25">
      <c r="A585" s="2">
        <v>2017</v>
      </c>
      <c r="B585" s="2">
        <v>23021</v>
      </c>
      <c r="C585" s="3" t="s">
        <v>36</v>
      </c>
      <c r="D585" s="2">
        <v>51</v>
      </c>
      <c r="E585" s="3" t="s">
        <v>22</v>
      </c>
      <c r="F585" s="2">
        <v>4</v>
      </c>
      <c r="G585" s="3" t="s">
        <v>15</v>
      </c>
      <c r="H585" s="2">
        <v>0</v>
      </c>
      <c r="I585" s="2">
        <v>0</v>
      </c>
      <c r="J585" s="2">
        <v>0</v>
      </c>
      <c r="K585" s="7" t="e">
        <f t="shared" si="18"/>
        <v>#DIV/0!</v>
      </c>
      <c r="L585" s="7" t="e">
        <f t="shared" si="19"/>
        <v>#DIV/0!</v>
      </c>
    </row>
    <row r="586" spans="1:12" x14ac:dyDescent="0.25">
      <c r="A586" s="2">
        <v>2017</v>
      </c>
      <c r="B586" s="2">
        <v>23021</v>
      </c>
      <c r="C586" s="3" t="s">
        <v>36</v>
      </c>
      <c r="D586" s="2">
        <v>51</v>
      </c>
      <c r="E586" s="3" t="s">
        <v>22</v>
      </c>
      <c r="F586" s="2">
        <v>5</v>
      </c>
      <c r="G586" s="3" t="s">
        <v>16</v>
      </c>
      <c r="H586" s="2">
        <v>0</v>
      </c>
      <c r="I586" s="2">
        <v>0</v>
      </c>
      <c r="J586" s="2">
        <v>0</v>
      </c>
      <c r="K586" s="7" t="e">
        <f t="shared" si="18"/>
        <v>#DIV/0!</v>
      </c>
      <c r="L586" s="7" t="e">
        <f t="shared" si="19"/>
        <v>#DIV/0!</v>
      </c>
    </row>
    <row r="587" spans="1:12" x14ac:dyDescent="0.25">
      <c r="A587" s="2">
        <v>2017</v>
      </c>
      <c r="B587" s="2">
        <v>23021</v>
      </c>
      <c r="C587" s="3" t="s">
        <v>36</v>
      </c>
      <c r="D587" s="2">
        <v>52</v>
      </c>
      <c r="E587" s="3" t="s">
        <v>23</v>
      </c>
      <c r="F587" s="2">
        <v>1</v>
      </c>
      <c r="G587" s="3" t="s">
        <v>12</v>
      </c>
      <c r="H587" s="2">
        <v>7350.2527168876704</v>
      </c>
      <c r="I587" s="2">
        <v>6635.0304844148905</v>
      </c>
      <c r="J587" s="2">
        <v>715.22223247278498</v>
      </c>
      <c r="K587" s="7">
        <f t="shared" si="18"/>
        <v>0.9026941984144965</v>
      </c>
      <c r="L587" s="7">
        <f t="shared" si="19"/>
        <v>9.7305801585504226E-2</v>
      </c>
    </row>
    <row r="588" spans="1:12" x14ac:dyDescent="0.25">
      <c r="A588" s="2">
        <v>2017</v>
      </c>
      <c r="B588" s="2">
        <v>23021</v>
      </c>
      <c r="C588" s="3" t="s">
        <v>36</v>
      </c>
      <c r="D588" s="2">
        <v>52</v>
      </c>
      <c r="E588" s="3" t="s">
        <v>23</v>
      </c>
      <c r="F588" s="2">
        <v>2</v>
      </c>
      <c r="G588" s="3" t="s">
        <v>13</v>
      </c>
      <c r="H588" s="2">
        <v>0</v>
      </c>
      <c r="I588" s="2">
        <v>0</v>
      </c>
      <c r="J588" s="2">
        <v>0</v>
      </c>
      <c r="K588" s="7" t="e">
        <f t="shared" si="18"/>
        <v>#DIV/0!</v>
      </c>
      <c r="L588" s="7" t="e">
        <f t="shared" si="19"/>
        <v>#DIV/0!</v>
      </c>
    </row>
    <row r="589" spans="1:12" x14ac:dyDescent="0.25">
      <c r="A589" s="2">
        <v>2017</v>
      </c>
      <c r="B589" s="2">
        <v>23021</v>
      </c>
      <c r="C589" s="3" t="s">
        <v>36</v>
      </c>
      <c r="D589" s="2">
        <v>52</v>
      </c>
      <c r="E589" s="3" t="s">
        <v>23</v>
      </c>
      <c r="F589" s="2">
        <v>3</v>
      </c>
      <c r="G589" s="3" t="s">
        <v>14</v>
      </c>
      <c r="H589" s="2">
        <v>286221.63072081603</v>
      </c>
      <c r="I589" s="2">
        <v>258370.09269346</v>
      </c>
      <c r="J589" s="2">
        <v>27851.538027356401</v>
      </c>
      <c r="K589" s="7">
        <f t="shared" si="18"/>
        <v>0.90269240672965512</v>
      </c>
      <c r="L589" s="7">
        <f t="shared" si="19"/>
        <v>9.7307593270346229E-2</v>
      </c>
    </row>
    <row r="590" spans="1:12" x14ac:dyDescent="0.25">
      <c r="A590" s="2">
        <v>2017</v>
      </c>
      <c r="B590" s="2">
        <v>23021</v>
      </c>
      <c r="C590" s="3" t="s">
        <v>36</v>
      </c>
      <c r="D590" s="2">
        <v>52</v>
      </c>
      <c r="E590" s="3" t="s">
        <v>23</v>
      </c>
      <c r="F590" s="2">
        <v>4</v>
      </c>
      <c r="G590" s="3" t="s">
        <v>15</v>
      </c>
      <c r="H590" s="2">
        <v>0</v>
      </c>
      <c r="I590" s="2">
        <v>0</v>
      </c>
      <c r="J590" s="2">
        <v>0</v>
      </c>
      <c r="K590" s="7" t="e">
        <f t="shared" si="18"/>
        <v>#DIV/0!</v>
      </c>
      <c r="L590" s="7" t="e">
        <f t="shared" si="19"/>
        <v>#DIV/0!</v>
      </c>
    </row>
    <row r="591" spans="1:12" x14ac:dyDescent="0.25">
      <c r="A591" s="2">
        <v>2017</v>
      </c>
      <c r="B591" s="2">
        <v>23021</v>
      </c>
      <c r="C591" s="3" t="s">
        <v>36</v>
      </c>
      <c r="D591" s="2">
        <v>52</v>
      </c>
      <c r="E591" s="3" t="s">
        <v>23</v>
      </c>
      <c r="F591" s="2">
        <v>5</v>
      </c>
      <c r="G591" s="3" t="s">
        <v>16</v>
      </c>
      <c r="H591" s="2">
        <v>0</v>
      </c>
      <c r="I591" s="2">
        <v>0</v>
      </c>
      <c r="J591" s="2">
        <v>0</v>
      </c>
      <c r="K591" s="7" t="e">
        <f t="shared" si="18"/>
        <v>#DIV/0!</v>
      </c>
      <c r="L591" s="7" t="e">
        <f t="shared" si="19"/>
        <v>#DIV/0!</v>
      </c>
    </row>
    <row r="592" spans="1:12" x14ac:dyDescent="0.25">
      <c r="A592" s="2">
        <v>2017</v>
      </c>
      <c r="B592" s="2">
        <v>23021</v>
      </c>
      <c r="C592" s="3" t="s">
        <v>36</v>
      </c>
      <c r="D592" s="2">
        <v>53</v>
      </c>
      <c r="E592" s="3" t="s">
        <v>24</v>
      </c>
      <c r="F592" s="2">
        <v>1</v>
      </c>
      <c r="G592" s="3" t="s">
        <v>12</v>
      </c>
      <c r="H592" s="2">
        <v>5.1501860818881796E-3</v>
      </c>
      <c r="I592" s="2">
        <v>4.6490417425116004E-3</v>
      </c>
      <c r="J592" s="2">
        <v>5.01144339376577E-4</v>
      </c>
      <c r="K592" s="7">
        <f t="shared" si="18"/>
        <v>0.90269393544070786</v>
      </c>
      <c r="L592" s="7">
        <f t="shared" si="19"/>
        <v>9.7306064559291749E-2</v>
      </c>
    </row>
    <row r="593" spans="1:12" x14ac:dyDescent="0.25">
      <c r="A593" s="2">
        <v>2017</v>
      </c>
      <c r="B593" s="2">
        <v>23021</v>
      </c>
      <c r="C593" s="3" t="s">
        <v>36</v>
      </c>
      <c r="D593" s="2">
        <v>53</v>
      </c>
      <c r="E593" s="3" t="s">
        <v>24</v>
      </c>
      <c r="F593" s="2">
        <v>2</v>
      </c>
      <c r="G593" s="3" t="s">
        <v>13</v>
      </c>
      <c r="H593" s="2">
        <v>0</v>
      </c>
      <c r="I593" s="2">
        <v>0</v>
      </c>
      <c r="J593" s="2">
        <v>0</v>
      </c>
      <c r="K593" s="7" t="e">
        <f t="shared" si="18"/>
        <v>#DIV/0!</v>
      </c>
      <c r="L593" s="7" t="e">
        <f t="shared" si="19"/>
        <v>#DIV/0!</v>
      </c>
    </row>
    <row r="594" spans="1:12" x14ac:dyDescent="0.25">
      <c r="A594" s="2">
        <v>2017</v>
      </c>
      <c r="B594" s="2">
        <v>23021</v>
      </c>
      <c r="C594" s="3" t="s">
        <v>36</v>
      </c>
      <c r="D594" s="2">
        <v>53</v>
      </c>
      <c r="E594" s="3" t="s">
        <v>24</v>
      </c>
      <c r="F594" s="2">
        <v>3</v>
      </c>
      <c r="G594" s="3" t="s">
        <v>14</v>
      </c>
      <c r="H594" s="2">
        <v>0.21418525234973901</v>
      </c>
      <c r="I594" s="2">
        <v>0.193343834341446</v>
      </c>
      <c r="J594" s="2">
        <v>2.0841418008293301E-2</v>
      </c>
      <c r="K594" s="7">
        <f t="shared" si="18"/>
        <v>0.90269443026702201</v>
      </c>
      <c r="L594" s="7">
        <f t="shared" si="19"/>
        <v>9.7305569732979311E-2</v>
      </c>
    </row>
    <row r="595" spans="1:12" x14ac:dyDescent="0.25">
      <c r="A595" s="2">
        <v>2017</v>
      </c>
      <c r="B595" s="2">
        <v>23021</v>
      </c>
      <c r="C595" s="3" t="s">
        <v>36</v>
      </c>
      <c r="D595" s="2">
        <v>53</v>
      </c>
      <c r="E595" s="3" t="s">
        <v>24</v>
      </c>
      <c r="F595" s="2">
        <v>4</v>
      </c>
      <c r="G595" s="3" t="s">
        <v>15</v>
      </c>
      <c r="H595" s="2">
        <v>0</v>
      </c>
      <c r="I595" s="2">
        <v>0</v>
      </c>
      <c r="J595" s="2">
        <v>0</v>
      </c>
      <c r="K595" s="7" t="e">
        <f t="shared" si="18"/>
        <v>#DIV/0!</v>
      </c>
      <c r="L595" s="7" t="e">
        <f t="shared" si="19"/>
        <v>#DIV/0!</v>
      </c>
    </row>
    <row r="596" spans="1:12" x14ac:dyDescent="0.25">
      <c r="A596" s="2">
        <v>2017</v>
      </c>
      <c r="B596" s="2">
        <v>23021</v>
      </c>
      <c r="C596" s="3" t="s">
        <v>36</v>
      </c>
      <c r="D596" s="2">
        <v>53</v>
      </c>
      <c r="E596" s="3" t="s">
        <v>24</v>
      </c>
      <c r="F596" s="2">
        <v>5</v>
      </c>
      <c r="G596" s="3" t="s">
        <v>16</v>
      </c>
      <c r="H596" s="2">
        <v>0</v>
      </c>
      <c r="I596" s="2">
        <v>0</v>
      </c>
      <c r="J596" s="2">
        <v>0</v>
      </c>
      <c r="K596" s="7" t="e">
        <f t="shared" si="18"/>
        <v>#DIV/0!</v>
      </c>
      <c r="L596" s="7" t="e">
        <f t="shared" si="19"/>
        <v>#DIV/0!</v>
      </c>
    </row>
    <row r="597" spans="1:12" x14ac:dyDescent="0.25">
      <c r="A597" s="2">
        <v>2017</v>
      </c>
      <c r="B597" s="2">
        <v>23021</v>
      </c>
      <c r="C597" s="3" t="s">
        <v>36</v>
      </c>
      <c r="D597" s="2">
        <v>54</v>
      </c>
      <c r="E597" s="3" t="s">
        <v>25</v>
      </c>
      <c r="F597" s="2">
        <v>1</v>
      </c>
      <c r="G597" s="3" t="s">
        <v>12</v>
      </c>
      <c r="H597" s="2">
        <v>316.15272569147999</v>
      </c>
      <c r="I597" s="2">
        <v>285.38883795841599</v>
      </c>
      <c r="J597" s="2">
        <v>30.763887733063498</v>
      </c>
      <c r="K597" s="7">
        <f t="shared" si="18"/>
        <v>0.9026929542809472</v>
      </c>
      <c r="L597" s="7">
        <f t="shared" si="19"/>
        <v>9.7307045719051202E-2</v>
      </c>
    </row>
    <row r="598" spans="1:12" x14ac:dyDescent="0.25">
      <c r="A598" s="2">
        <v>2017</v>
      </c>
      <c r="B598" s="2">
        <v>23021</v>
      </c>
      <c r="C598" s="3" t="s">
        <v>36</v>
      </c>
      <c r="D598" s="2">
        <v>54</v>
      </c>
      <c r="E598" s="3" t="s">
        <v>25</v>
      </c>
      <c r="F598" s="2">
        <v>2</v>
      </c>
      <c r="G598" s="3" t="s">
        <v>13</v>
      </c>
      <c r="H598" s="2">
        <v>0</v>
      </c>
      <c r="I598" s="2">
        <v>0</v>
      </c>
      <c r="J598" s="2">
        <v>0</v>
      </c>
      <c r="K598" s="7" t="e">
        <f t="shared" si="18"/>
        <v>#DIV/0!</v>
      </c>
      <c r="L598" s="7" t="e">
        <f t="shared" si="19"/>
        <v>#DIV/0!</v>
      </c>
    </row>
    <row r="599" spans="1:12" x14ac:dyDescent="0.25">
      <c r="A599" s="2">
        <v>2017</v>
      </c>
      <c r="B599" s="2">
        <v>23021</v>
      </c>
      <c r="C599" s="3" t="s">
        <v>36</v>
      </c>
      <c r="D599" s="2">
        <v>54</v>
      </c>
      <c r="E599" s="3" t="s">
        <v>25</v>
      </c>
      <c r="F599" s="2">
        <v>3</v>
      </c>
      <c r="G599" s="3" t="s">
        <v>14</v>
      </c>
      <c r="H599" s="2">
        <v>10681.3026378246</v>
      </c>
      <c r="I599" s="2">
        <v>9641.9613700789596</v>
      </c>
      <c r="J599" s="2">
        <v>1039.3412677456499</v>
      </c>
      <c r="K599" s="7">
        <f t="shared" si="18"/>
        <v>0.90269527013820139</v>
      </c>
      <c r="L599" s="7">
        <f t="shared" si="19"/>
        <v>9.7304729861799583E-2</v>
      </c>
    </row>
    <row r="600" spans="1:12" x14ac:dyDescent="0.25">
      <c r="A600" s="2">
        <v>2017</v>
      </c>
      <c r="B600" s="2">
        <v>23021</v>
      </c>
      <c r="C600" s="3" t="s">
        <v>36</v>
      </c>
      <c r="D600" s="2">
        <v>54</v>
      </c>
      <c r="E600" s="3" t="s">
        <v>25</v>
      </c>
      <c r="F600" s="2">
        <v>4</v>
      </c>
      <c r="G600" s="3" t="s">
        <v>15</v>
      </c>
      <c r="H600" s="2">
        <v>0</v>
      </c>
      <c r="I600" s="2">
        <v>0</v>
      </c>
      <c r="J600" s="2">
        <v>0</v>
      </c>
      <c r="K600" s="7" t="e">
        <f t="shared" si="18"/>
        <v>#DIV/0!</v>
      </c>
      <c r="L600" s="7" t="e">
        <f t="shared" si="19"/>
        <v>#DIV/0!</v>
      </c>
    </row>
    <row r="601" spans="1:12" x14ac:dyDescent="0.25">
      <c r="A601" s="2">
        <v>2017</v>
      </c>
      <c r="B601" s="2">
        <v>23021</v>
      </c>
      <c r="C601" s="3" t="s">
        <v>36</v>
      </c>
      <c r="D601" s="2">
        <v>54</v>
      </c>
      <c r="E601" s="3" t="s">
        <v>25</v>
      </c>
      <c r="F601" s="2">
        <v>5</v>
      </c>
      <c r="G601" s="3" t="s">
        <v>16</v>
      </c>
      <c r="H601" s="2">
        <v>0</v>
      </c>
      <c r="I601" s="2">
        <v>0</v>
      </c>
      <c r="J601" s="2">
        <v>0</v>
      </c>
      <c r="K601" s="7" t="e">
        <f t="shared" si="18"/>
        <v>#DIV/0!</v>
      </c>
      <c r="L601" s="7" t="e">
        <f t="shared" si="19"/>
        <v>#DIV/0!</v>
      </c>
    </row>
    <row r="602" spans="1:12" x14ac:dyDescent="0.25">
      <c r="A602" s="2">
        <v>2017</v>
      </c>
      <c r="B602" s="2">
        <v>23021</v>
      </c>
      <c r="C602" s="3" t="s">
        <v>36</v>
      </c>
      <c r="D602" s="2">
        <v>61</v>
      </c>
      <c r="E602" s="3" t="s">
        <v>26</v>
      </c>
      <c r="F602" s="2">
        <v>1</v>
      </c>
      <c r="G602" s="3" t="s">
        <v>12</v>
      </c>
      <c r="H602" s="2">
        <v>5.1573215699106001</v>
      </c>
      <c r="I602" s="2">
        <v>4.6554809482450503</v>
      </c>
      <c r="J602" s="2">
        <v>0.50184062166555199</v>
      </c>
      <c r="K602" s="7">
        <f t="shared" si="18"/>
        <v>0.90269355616810043</v>
      </c>
      <c r="L602" s="7">
        <f t="shared" si="19"/>
        <v>9.7306443831899972E-2</v>
      </c>
    </row>
    <row r="603" spans="1:12" x14ac:dyDescent="0.25">
      <c r="A603" s="2">
        <v>2017</v>
      </c>
      <c r="B603" s="2">
        <v>23021</v>
      </c>
      <c r="C603" s="3" t="s">
        <v>36</v>
      </c>
      <c r="D603" s="2">
        <v>61</v>
      </c>
      <c r="E603" s="3" t="s">
        <v>26</v>
      </c>
      <c r="F603" s="2">
        <v>2</v>
      </c>
      <c r="G603" s="3" t="s">
        <v>13</v>
      </c>
      <c r="H603" s="2">
        <v>0</v>
      </c>
      <c r="I603" s="2">
        <v>0</v>
      </c>
      <c r="J603" s="2">
        <v>0</v>
      </c>
      <c r="K603" s="7" t="e">
        <f t="shared" si="18"/>
        <v>#DIV/0!</v>
      </c>
      <c r="L603" s="7" t="e">
        <f t="shared" si="19"/>
        <v>#DIV/0!</v>
      </c>
    </row>
    <row r="604" spans="1:12" x14ac:dyDescent="0.25">
      <c r="A604" s="2">
        <v>2017</v>
      </c>
      <c r="B604" s="2">
        <v>23021</v>
      </c>
      <c r="C604" s="3" t="s">
        <v>36</v>
      </c>
      <c r="D604" s="2">
        <v>61</v>
      </c>
      <c r="E604" s="3" t="s">
        <v>26</v>
      </c>
      <c r="F604" s="2">
        <v>3</v>
      </c>
      <c r="G604" s="3" t="s">
        <v>14</v>
      </c>
      <c r="H604" s="2">
        <v>169.59519971598399</v>
      </c>
      <c r="I604" s="2">
        <v>153.09272378499699</v>
      </c>
      <c r="J604" s="2">
        <v>16.502475930986702</v>
      </c>
      <c r="K604" s="7">
        <f t="shared" si="18"/>
        <v>0.90269491142070524</v>
      </c>
      <c r="L604" s="7">
        <f t="shared" si="19"/>
        <v>9.7305088579292959E-2</v>
      </c>
    </row>
    <row r="605" spans="1:12" x14ac:dyDescent="0.25">
      <c r="A605" s="2">
        <v>2017</v>
      </c>
      <c r="B605" s="2">
        <v>23021</v>
      </c>
      <c r="C605" s="3" t="s">
        <v>36</v>
      </c>
      <c r="D605" s="2">
        <v>61</v>
      </c>
      <c r="E605" s="3" t="s">
        <v>26</v>
      </c>
      <c r="F605" s="2">
        <v>4</v>
      </c>
      <c r="G605" s="3" t="s">
        <v>15</v>
      </c>
      <c r="H605" s="2">
        <v>0</v>
      </c>
      <c r="I605" s="2">
        <v>0</v>
      </c>
      <c r="J605" s="2">
        <v>0</v>
      </c>
      <c r="K605" s="7" t="e">
        <f t="shared" si="18"/>
        <v>#DIV/0!</v>
      </c>
      <c r="L605" s="7" t="e">
        <f t="shared" si="19"/>
        <v>#DIV/0!</v>
      </c>
    </row>
    <row r="606" spans="1:12" x14ac:dyDescent="0.25">
      <c r="A606" s="2">
        <v>2017</v>
      </c>
      <c r="B606" s="2">
        <v>23021</v>
      </c>
      <c r="C606" s="3" t="s">
        <v>36</v>
      </c>
      <c r="D606" s="2">
        <v>61</v>
      </c>
      <c r="E606" s="3" t="s">
        <v>26</v>
      </c>
      <c r="F606" s="2">
        <v>5</v>
      </c>
      <c r="G606" s="3" t="s">
        <v>16</v>
      </c>
      <c r="H606" s="2">
        <v>0</v>
      </c>
      <c r="I606" s="2">
        <v>0</v>
      </c>
      <c r="J606" s="2">
        <v>0</v>
      </c>
      <c r="K606" s="7" t="e">
        <f t="shared" si="18"/>
        <v>#DIV/0!</v>
      </c>
      <c r="L606" s="7" t="e">
        <f t="shared" si="19"/>
        <v>#DIV/0!</v>
      </c>
    </row>
    <row r="607" spans="1:12" x14ac:dyDescent="0.25">
      <c r="A607" s="2">
        <v>2017</v>
      </c>
      <c r="B607" s="2">
        <v>23023</v>
      </c>
      <c r="C607" s="3" t="s">
        <v>37</v>
      </c>
      <c r="D607" s="2">
        <v>11</v>
      </c>
      <c r="E607" s="3" t="s">
        <v>11</v>
      </c>
      <c r="F607" s="2">
        <v>1</v>
      </c>
      <c r="G607" s="3" t="s">
        <v>12</v>
      </c>
      <c r="H607" s="2">
        <v>4291.5490231896401</v>
      </c>
      <c r="I607" s="2">
        <v>3873.9476636909299</v>
      </c>
      <c r="J607" s="2">
        <v>417.60135949871699</v>
      </c>
      <c r="K607" s="7">
        <f t="shared" si="18"/>
        <v>0.90269216144516196</v>
      </c>
      <c r="L607" s="7">
        <f t="shared" si="19"/>
        <v>9.7307838554839571E-2</v>
      </c>
    </row>
    <row r="608" spans="1:12" x14ac:dyDescent="0.25">
      <c r="A608" s="2">
        <v>2017</v>
      </c>
      <c r="B608" s="2">
        <v>23023</v>
      </c>
      <c r="C608" s="3" t="s">
        <v>37</v>
      </c>
      <c r="D608" s="2">
        <v>11</v>
      </c>
      <c r="E608" s="3" t="s">
        <v>11</v>
      </c>
      <c r="F608" s="2">
        <v>2</v>
      </c>
      <c r="G608" s="3" t="s">
        <v>13</v>
      </c>
      <c r="H608" s="2">
        <v>8030.9074254098196</v>
      </c>
      <c r="I608" s="2">
        <v>7249.4279069442</v>
      </c>
      <c r="J608" s="2">
        <v>781.47951846562205</v>
      </c>
      <c r="K608" s="7">
        <f t="shared" si="18"/>
        <v>0.90269100649908929</v>
      </c>
      <c r="L608" s="7">
        <f t="shared" si="19"/>
        <v>9.7308993500911004E-2</v>
      </c>
    </row>
    <row r="609" spans="1:12" x14ac:dyDescent="0.25">
      <c r="A609" s="2">
        <v>2017</v>
      </c>
      <c r="B609" s="2">
        <v>23023</v>
      </c>
      <c r="C609" s="3" t="s">
        <v>37</v>
      </c>
      <c r="D609" s="2">
        <v>11</v>
      </c>
      <c r="E609" s="3" t="s">
        <v>11</v>
      </c>
      <c r="F609" s="2">
        <v>3</v>
      </c>
      <c r="G609" s="3" t="s">
        <v>14</v>
      </c>
      <c r="H609" s="2">
        <v>94317.487955996301</v>
      </c>
      <c r="I609" s="2">
        <v>85140.0691669511</v>
      </c>
      <c r="J609" s="2">
        <v>9177.4187890451394</v>
      </c>
      <c r="K609" s="7">
        <f t="shared" si="18"/>
        <v>0.90269653075019429</v>
      </c>
      <c r="L609" s="7">
        <f t="shared" si="19"/>
        <v>9.7303469249805E-2</v>
      </c>
    </row>
    <row r="610" spans="1:12" x14ac:dyDescent="0.25">
      <c r="A610" s="2">
        <v>2017</v>
      </c>
      <c r="B610" s="2">
        <v>23023</v>
      </c>
      <c r="C610" s="3" t="s">
        <v>37</v>
      </c>
      <c r="D610" s="2">
        <v>11</v>
      </c>
      <c r="E610" s="3" t="s">
        <v>11</v>
      </c>
      <c r="F610" s="2">
        <v>4</v>
      </c>
      <c r="G610" s="3" t="s">
        <v>15</v>
      </c>
      <c r="H610" s="2">
        <v>1561.5838415035</v>
      </c>
      <c r="I610" s="2">
        <v>1409.6271811655199</v>
      </c>
      <c r="J610" s="2">
        <v>151.95666033798099</v>
      </c>
      <c r="K610" s="7">
        <f t="shared" si="18"/>
        <v>0.90269068089762283</v>
      </c>
      <c r="L610" s="7">
        <f t="shared" si="19"/>
        <v>9.7309319102377764E-2</v>
      </c>
    </row>
    <row r="611" spans="1:12" x14ac:dyDescent="0.25">
      <c r="A611" s="2">
        <v>2017</v>
      </c>
      <c r="B611" s="2">
        <v>23023</v>
      </c>
      <c r="C611" s="3" t="s">
        <v>37</v>
      </c>
      <c r="D611" s="2">
        <v>11</v>
      </c>
      <c r="E611" s="3" t="s">
        <v>11</v>
      </c>
      <c r="F611" s="2">
        <v>5</v>
      </c>
      <c r="G611" s="3" t="s">
        <v>16</v>
      </c>
      <c r="H611" s="2">
        <v>28661.635984546101</v>
      </c>
      <c r="I611" s="2">
        <v>25872.6476407009</v>
      </c>
      <c r="J611" s="2">
        <v>2788.9883438451802</v>
      </c>
      <c r="K611" s="7">
        <f t="shared" si="18"/>
        <v>0.90269263257167243</v>
      </c>
      <c r="L611" s="7">
        <f t="shared" si="19"/>
        <v>9.7307367428326783E-2</v>
      </c>
    </row>
    <row r="612" spans="1:12" x14ac:dyDescent="0.25">
      <c r="A612" s="2">
        <v>2017</v>
      </c>
      <c r="B612" s="2">
        <v>23023</v>
      </c>
      <c r="C612" s="3" t="s">
        <v>37</v>
      </c>
      <c r="D612" s="2">
        <v>21</v>
      </c>
      <c r="E612" s="3" t="s">
        <v>17</v>
      </c>
      <c r="F612" s="2">
        <v>1</v>
      </c>
      <c r="G612" s="3" t="s">
        <v>12</v>
      </c>
      <c r="H612" s="2">
        <v>334059.76424988598</v>
      </c>
      <c r="I612" s="2">
        <v>301553.26925683802</v>
      </c>
      <c r="J612" s="2">
        <v>32506.494993048302</v>
      </c>
      <c r="K612" s="7">
        <f t="shared" si="18"/>
        <v>0.90269257638363121</v>
      </c>
      <c r="L612" s="7">
        <f t="shared" si="19"/>
        <v>9.7307423616369862E-2</v>
      </c>
    </row>
    <row r="613" spans="1:12" x14ac:dyDescent="0.25">
      <c r="A613" s="2">
        <v>2017</v>
      </c>
      <c r="B613" s="2">
        <v>23023</v>
      </c>
      <c r="C613" s="3" t="s">
        <v>37</v>
      </c>
      <c r="D613" s="2">
        <v>21</v>
      </c>
      <c r="E613" s="3" t="s">
        <v>17</v>
      </c>
      <c r="F613" s="2">
        <v>2</v>
      </c>
      <c r="G613" s="3" t="s">
        <v>13</v>
      </c>
      <c r="H613" s="2">
        <v>1668143.8363915901</v>
      </c>
      <c r="I613" s="2">
        <v>1505818.3853044501</v>
      </c>
      <c r="J613" s="2">
        <v>162325.451087147</v>
      </c>
      <c r="K613" s="7">
        <f t="shared" si="18"/>
        <v>0.90269097451556046</v>
      </c>
      <c r="L613" s="7">
        <f t="shared" si="19"/>
        <v>9.7309025484443742E-2</v>
      </c>
    </row>
    <row r="614" spans="1:12" x14ac:dyDescent="0.25">
      <c r="A614" s="2">
        <v>2017</v>
      </c>
      <c r="B614" s="2">
        <v>23023</v>
      </c>
      <c r="C614" s="3" t="s">
        <v>37</v>
      </c>
      <c r="D614" s="2">
        <v>21</v>
      </c>
      <c r="E614" s="3" t="s">
        <v>17</v>
      </c>
      <c r="F614" s="2">
        <v>3</v>
      </c>
      <c r="G614" s="3" t="s">
        <v>14</v>
      </c>
      <c r="H614" s="2">
        <v>2177049.2037782199</v>
      </c>
      <c r="I614" s="2">
        <v>1965205.0916994701</v>
      </c>
      <c r="J614" s="2">
        <v>211844.11207874501</v>
      </c>
      <c r="K614" s="7">
        <f t="shared" si="18"/>
        <v>0.90269208812042501</v>
      </c>
      <c r="L614" s="7">
        <f t="shared" si="19"/>
        <v>9.7307911879572731E-2</v>
      </c>
    </row>
    <row r="615" spans="1:12" x14ac:dyDescent="0.25">
      <c r="A615" s="2">
        <v>2017</v>
      </c>
      <c r="B615" s="2">
        <v>23023</v>
      </c>
      <c r="C615" s="3" t="s">
        <v>37</v>
      </c>
      <c r="D615" s="2">
        <v>21</v>
      </c>
      <c r="E615" s="3" t="s">
        <v>17</v>
      </c>
      <c r="F615" s="2">
        <v>4</v>
      </c>
      <c r="G615" s="3" t="s">
        <v>15</v>
      </c>
      <c r="H615" s="2">
        <v>345927.78457654599</v>
      </c>
      <c r="I615" s="2">
        <v>312265.83970093803</v>
      </c>
      <c r="J615" s="2">
        <v>33661.944875608096</v>
      </c>
      <c r="K615" s="7">
        <f t="shared" si="18"/>
        <v>0.90269083208562184</v>
      </c>
      <c r="L615" s="7">
        <f t="shared" si="19"/>
        <v>9.7309167914378589E-2</v>
      </c>
    </row>
    <row r="616" spans="1:12" x14ac:dyDescent="0.25">
      <c r="A616" s="2">
        <v>2017</v>
      </c>
      <c r="B616" s="2">
        <v>23023</v>
      </c>
      <c r="C616" s="3" t="s">
        <v>37</v>
      </c>
      <c r="D616" s="2">
        <v>21</v>
      </c>
      <c r="E616" s="3" t="s">
        <v>17</v>
      </c>
      <c r="F616" s="2">
        <v>5</v>
      </c>
      <c r="G616" s="3" t="s">
        <v>16</v>
      </c>
      <c r="H616" s="2">
        <v>1175111.9778208099</v>
      </c>
      <c r="I616" s="2">
        <v>1060768.0237499301</v>
      </c>
      <c r="J616" s="2">
        <v>114343.954070882</v>
      </c>
      <c r="K616" s="7">
        <f t="shared" si="18"/>
        <v>0.9026952697027858</v>
      </c>
      <c r="L616" s="7">
        <f t="shared" si="19"/>
        <v>9.7304730297216022E-2</v>
      </c>
    </row>
    <row r="617" spans="1:12" x14ac:dyDescent="0.25">
      <c r="A617" s="2">
        <v>2017</v>
      </c>
      <c r="B617" s="2">
        <v>23023</v>
      </c>
      <c r="C617" s="3" t="s">
        <v>37</v>
      </c>
      <c r="D617" s="2">
        <v>31</v>
      </c>
      <c r="E617" s="3" t="s">
        <v>18</v>
      </c>
      <c r="F617" s="2">
        <v>1</v>
      </c>
      <c r="G617" s="3" t="s">
        <v>12</v>
      </c>
      <c r="H617" s="2">
        <v>603459.86150506896</v>
      </c>
      <c r="I617" s="2">
        <v>544738.17590115196</v>
      </c>
      <c r="J617" s="2">
        <v>58721.685603917598</v>
      </c>
      <c r="K617" s="7">
        <f t="shared" si="18"/>
        <v>0.90269164637153954</v>
      </c>
      <c r="L617" s="7">
        <f t="shared" si="19"/>
        <v>9.7308353628461408E-2</v>
      </c>
    </row>
    <row r="618" spans="1:12" x14ac:dyDescent="0.25">
      <c r="A618" s="2">
        <v>2017</v>
      </c>
      <c r="B618" s="2">
        <v>23023</v>
      </c>
      <c r="C618" s="3" t="s">
        <v>37</v>
      </c>
      <c r="D618" s="2">
        <v>31</v>
      </c>
      <c r="E618" s="3" t="s">
        <v>18</v>
      </c>
      <c r="F618" s="2">
        <v>2</v>
      </c>
      <c r="G618" s="3" t="s">
        <v>13</v>
      </c>
      <c r="H618" s="2">
        <v>3548319.62715169</v>
      </c>
      <c r="I618" s="2">
        <v>3203039.1236744798</v>
      </c>
      <c r="J618" s="2">
        <v>345280.50347720901</v>
      </c>
      <c r="K618" s="7">
        <f t="shared" si="18"/>
        <v>0.90269182605898046</v>
      </c>
      <c r="L618" s="7">
        <f t="shared" si="19"/>
        <v>9.7308173941019191E-2</v>
      </c>
    </row>
    <row r="619" spans="1:12" x14ac:dyDescent="0.25">
      <c r="A619" s="2">
        <v>2017</v>
      </c>
      <c r="B619" s="2">
        <v>23023</v>
      </c>
      <c r="C619" s="3" t="s">
        <v>37</v>
      </c>
      <c r="D619" s="2">
        <v>31</v>
      </c>
      <c r="E619" s="3" t="s">
        <v>18</v>
      </c>
      <c r="F619" s="2">
        <v>3</v>
      </c>
      <c r="G619" s="3" t="s">
        <v>14</v>
      </c>
      <c r="H619" s="2">
        <v>5074048.9064999605</v>
      </c>
      <c r="I619" s="2">
        <v>4580300.18394583</v>
      </c>
      <c r="J619" s="2">
        <v>493748.72255412099</v>
      </c>
      <c r="K619" s="7">
        <f t="shared" si="18"/>
        <v>0.90269137494484375</v>
      </c>
      <c r="L619" s="7">
        <f t="shared" si="19"/>
        <v>9.7308625055154432E-2</v>
      </c>
    </row>
    <row r="620" spans="1:12" x14ac:dyDescent="0.25">
      <c r="A620" s="2">
        <v>2017</v>
      </c>
      <c r="B620" s="2">
        <v>23023</v>
      </c>
      <c r="C620" s="3" t="s">
        <v>37</v>
      </c>
      <c r="D620" s="2">
        <v>31</v>
      </c>
      <c r="E620" s="3" t="s">
        <v>18</v>
      </c>
      <c r="F620" s="2">
        <v>4</v>
      </c>
      <c r="G620" s="3" t="s">
        <v>15</v>
      </c>
      <c r="H620" s="2">
        <v>715973.68735655094</v>
      </c>
      <c r="I620" s="2">
        <v>646304.29441078904</v>
      </c>
      <c r="J620" s="2">
        <v>69669.392945762302</v>
      </c>
      <c r="K620" s="7">
        <f t="shared" si="18"/>
        <v>0.90269280257632301</v>
      </c>
      <c r="L620" s="7">
        <f t="shared" si="19"/>
        <v>9.7307197423677563E-2</v>
      </c>
    </row>
    <row r="621" spans="1:12" x14ac:dyDescent="0.25">
      <c r="A621" s="2">
        <v>2017</v>
      </c>
      <c r="B621" s="2">
        <v>23023</v>
      </c>
      <c r="C621" s="3" t="s">
        <v>37</v>
      </c>
      <c r="D621" s="2">
        <v>31</v>
      </c>
      <c r="E621" s="3" t="s">
        <v>18</v>
      </c>
      <c r="F621" s="2">
        <v>5</v>
      </c>
      <c r="G621" s="3" t="s">
        <v>16</v>
      </c>
      <c r="H621" s="2">
        <v>2541473.5902852402</v>
      </c>
      <c r="I621" s="2">
        <v>2294171.55819513</v>
      </c>
      <c r="J621" s="2">
        <v>247302.03209010899</v>
      </c>
      <c r="K621" s="7">
        <f t="shared" si="18"/>
        <v>0.90269344799197604</v>
      </c>
      <c r="L621" s="7">
        <f t="shared" si="19"/>
        <v>9.7306552008023517E-2</v>
      </c>
    </row>
    <row r="622" spans="1:12" x14ac:dyDescent="0.25">
      <c r="A622" s="2">
        <v>2017</v>
      </c>
      <c r="B622" s="2">
        <v>23023</v>
      </c>
      <c r="C622" s="3" t="s">
        <v>37</v>
      </c>
      <c r="D622" s="2">
        <v>32</v>
      </c>
      <c r="E622" s="3" t="s">
        <v>19</v>
      </c>
      <c r="F622" s="2">
        <v>1</v>
      </c>
      <c r="G622" s="3" t="s">
        <v>12</v>
      </c>
      <c r="H622" s="2">
        <v>63536.207178405501</v>
      </c>
      <c r="I622" s="2">
        <v>57353.640984489903</v>
      </c>
      <c r="J622" s="2">
        <v>6182.5661939156098</v>
      </c>
      <c r="K622" s="7">
        <f t="shared" si="18"/>
        <v>0.90269223693892586</v>
      </c>
      <c r="L622" s="7">
        <f t="shared" si="19"/>
        <v>9.730776306107429E-2</v>
      </c>
    </row>
    <row r="623" spans="1:12" x14ac:dyDescent="0.25">
      <c r="A623" s="2">
        <v>2017</v>
      </c>
      <c r="B623" s="2">
        <v>23023</v>
      </c>
      <c r="C623" s="3" t="s">
        <v>37</v>
      </c>
      <c r="D623" s="2">
        <v>32</v>
      </c>
      <c r="E623" s="3" t="s">
        <v>19</v>
      </c>
      <c r="F623" s="2">
        <v>2</v>
      </c>
      <c r="G623" s="3" t="s">
        <v>13</v>
      </c>
      <c r="H623" s="2">
        <v>335452.28088405001</v>
      </c>
      <c r="I623" s="2">
        <v>302810.33181008499</v>
      </c>
      <c r="J623" s="2">
        <v>32641.949073964999</v>
      </c>
      <c r="K623" s="7">
        <f t="shared" si="18"/>
        <v>0.90269271984694655</v>
      </c>
      <c r="L623" s="7">
        <f t="shared" si="19"/>
        <v>9.7307280153053358E-2</v>
      </c>
    </row>
    <row r="624" spans="1:12" x14ac:dyDescent="0.25">
      <c r="A624" s="2">
        <v>2017</v>
      </c>
      <c r="B624" s="2">
        <v>23023</v>
      </c>
      <c r="C624" s="3" t="s">
        <v>37</v>
      </c>
      <c r="D624" s="2">
        <v>32</v>
      </c>
      <c r="E624" s="3" t="s">
        <v>19</v>
      </c>
      <c r="F624" s="2">
        <v>3</v>
      </c>
      <c r="G624" s="3" t="s">
        <v>14</v>
      </c>
      <c r="H624" s="2">
        <v>483214.23675269203</v>
      </c>
      <c r="I624" s="2">
        <v>436193.41630982899</v>
      </c>
      <c r="J624" s="2">
        <v>47020.820442862998</v>
      </c>
      <c r="K624" s="7">
        <f t="shared" si="18"/>
        <v>0.90269156645952009</v>
      </c>
      <c r="L624" s="7">
        <f t="shared" si="19"/>
        <v>9.7308433540479786E-2</v>
      </c>
    </row>
    <row r="625" spans="1:12" x14ac:dyDescent="0.25">
      <c r="A625" s="2">
        <v>2017</v>
      </c>
      <c r="B625" s="2">
        <v>23023</v>
      </c>
      <c r="C625" s="3" t="s">
        <v>37</v>
      </c>
      <c r="D625" s="2">
        <v>32</v>
      </c>
      <c r="E625" s="3" t="s">
        <v>19</v>
      </c>
      <c r="F625" s="2">
        <v>4</v>
      </c>
      <c r="G625" s="3" t="s">
        <v>15</v>
      </c>
      <c r="H625" s="2">
        <v>66888.452703834599</v>
      </c>
      <c r="I625" s="2">
        <v>60379.662697718399</v>
      </c>
      <c r="J625" s="2">
        <v>6508.7900061161699</v>
      </c>
      <c r="K625" s="7">
        <f t="shared" si="18"/>
        <v>0.90269187366412107</v>
      </c>
      <c r="L625" s="7">
        <f t="shared" si="19"/>
        <v>9.7308126335878486E-2</v>
      </c>
    </row>
    <row r="626" spans="1:12" x14ac:dyDescent="0.25">
      <c r="A626" s="2">
        <v>2017</v>
      </c>
      <c r="B626" s="2">
        <v>23023</v>
      </c>
      <c r="C626" s="3" t="s">
        <v>37</v>
      </c>
      <c r="D626" s="2">
        <v>32</v>
      </c>
      <c r="E626" s="3" t="s">
        <v>19</v>
      </c>
      <c r="F626" s="2">
        <v>5</v>
      </c>
      <c r="G626" s="3" t="s">
        <v>16</v>
      </c>
      <c r="H626" s="2">
        <v>243263.631198574</v>
      </c>
      <c r="I626" s="2">
        <v>219592.30480734399</v>
      </c>
      <c r="J626" s="2">
        <v>23671.326391229399</v>
      </c>
      <c r="K626" s="7">
        <f t="shared" si="18"/>
        <v>0.90269270307854887</v>
      </c>
      <c r="L626" s="7">
        <f t="shared" si="19"/>
        <v>9.7307296921448558E-2</v>
      </c>
    </row>
    <row r="627" spans="1:12" x14ac:dyDescent="0.25">
      <c r="A627" s="2">
        <v>2017</v>
      </c>
      <c r="B627" s="2">
        <v>23023</v>
      </c>
      <c r="C627" s="3" t="s">
        <v>37</v>
      </c>
      <c r="D627" s="2">
        <v>42</v>
      </c>
      <c r="E627" s="3" t="s">
        <v>20</v>
      </c>
      <c r="F627" s="2">
        <v>1</v>
      </c>
      <c r="G627" s="3" t="s">
        <v>12</v>
      </c>
      <c r="H627" s="2">
        <v>7.1826024858926898</v>
      </c>
      <c r="I627" s="2">
        <v>6.4836808009743399</v>
      </c>
      <c r="J627" s="2">
        <v>0.69892168491835305</v>
      </c>
      <c r="K627" s="7">
        <f t="shared" si="18"/>
        <v>0.90269241736667205</v>
      </c>
      <c r="L627" s="7">
        <f t="shared" si="19"/>
        <v>9.7307582633328421E-2</v>
      </c>
    </row>
    <row r="628" spans="1:12" x14ac:dyDescent="0.25">
      <c r="A628" s="2">
        <v>2017</v>
      </c>
      <c r="B628" s="2">
        <v>23023</v>
      </c>
      <c r="C628" s="3" t="s">
        <v>37</v>
      </c>
      <c r="D628" s="2">
        <v>42</v>
      </c>
      <c r="E628" s="3" t="s">
        <v>20</v>
      </c>
      <c r="F628" s="2">
        <v>2</v>
      </c>
      <c r="G628" s="3" t="s">
        <v>13</v>
      </c>
      <c r="H628" s="2">
        <v>568.94552280936296</v>
      </c>
      <c r="I628" s="2">
        <v>513.582949670066</v>
      </c>
      <c r="J628" s="2">
        <v>55.362573139296998</v>
      </c>
      <c r="K628" s="7">
        <f t="shared" si="18"/>
        <v>0.90269266402532644</v>
      </c>
      <c r="L628" s="7">
        <f t="shared" si="19"/>
        <v>9.7307335974673587E-2</v>
      </c>
    </row>
    <row r="629" spans="1:12" x14ac:dyDescent="0.25">
      <c r="A629" s="2">
        <v>2017</v>
      </c>
      <c r="B629" s="2">
        <v>23023</v>
      </c>
      <c r="C629" s="3" t="s">
        <v>37</v>
      </c>
      <c r="D629" s="2">
        <v>42</v>
      </c>
      <c r="E629" s="3" t="s">
        <v>20</v>
      </c>
      <c r="F629" s="2">
        <v>3</v>
      </c>
      <c r="G629" s="3" t="s">
        <v>14</v>
      </c>
      <c r="H629" s="2">
        <v>687.52367004160601</v>
      </c>
      <c r="I629" s="2">
        <v>620.62198807164305</v>
      </c>
      <c r="J629" s="2">
        <v>66.901681969963505</v>
      </c>
      <c r="K629" s="7">
        <f t="shared" si="18"/>
        <v>0.90269181282745603</v>
      </c>
      <c r="L629" s="7">
        <f t="shared" si="19"/>
        <v>9.7308187172544761E-2</v>
      </c>
    </row>
    <row r="630" spans="1:12" x14ac:dyDescent="0.25">
      <c r="A630" s="2">
        <v>2017</v>
      </c>
      <c r="B630" s="2">
        <v>23023</v>
      </c>
      <c r="C630" s="3" t="s">
        <v>37</v>
      </c>
      <c r="D630" s="2">
        <v>42</v>
      </c>
      <c r="E630" s="3" t="s">
        <v>20</v>
      </c>
      <c r="F630" s="2">
        <v>4</v>
      </c>
      <c r="G630" s="3" t="s">
        <v>15</v>
      </c>
      <c r="H630" s="2">
        <v>120.014522658034</v>
      </c>
      <c r="I630" s="2">
        <v>108.335789141105</v>
      </c>
      <c r="J630" s="2">
        <v>11.6787335169288</v>
      </c>
      <c r="K630" s="7">
        <f t="shared" si="18"/>
        <v>0.90268899747902964</v>
      </c>
      <c r="L630" s="7">
        <f t="shared" si="19"/>
        <v>9.7311002520968679E-2</v>
      </c>
    </row>
    <row r="631" spans="1:12" x14ac:dyDescent="0.25">
      <c r="A631" s="2">
        <v>2017</v>
      </c>
      <c r="B631" s="2">
        <v>23023</v>
      </c>
      <c r="C631" s="3" t="s">
        <v>37</v>
      </c>
      <c r="D631" s="2">
        <v>42</v>
      </c>
      <c r="E631" s="3" t="s">
        <v>20</v>
      </c>
      <c r="F631" s="2">
        <v>5</v>
      </c>
      <c r="G631" s="3" t="s">
        <v>16</v>
      </c>
      <c r="H631" s="2">
        <v>291.482155401179</v>
      </c>
      <c r="I631" s="2">
        <v>263.11890567650602</v>
      </c>
      <c r="J631" s="2">
        <v>28.363249724673199</v>
      </c>
      <c r="K631" s="7">
        <f t="shared" si="18"/>
        <v>0.90269301499559906</v>
      </c>
      <c r="L631" s="7">
        <f t="shared" si="19"/>
        <v>9.7306985004401658E-2</v>
      </c>
    </row>
    <row r="632" spans="1:12" x14ac:dyDescent="0.25">
      <c r="A632" s="2">
        <v>2017</v>
      </c>
      <c r="B632" s="2">
        <v>23023</v>
      </c>
      <c r="C632" s="3" t="s">
        <v>37</v>
      </c>
      <c r="D632" s="2">
        <v>43</v>
      </c>
      <c r="E632" s="3" t="s">
        <v>21</v>
      </c>
      <c r="F632" s="2">
        <v>1</v>
      </c>
      <c r="G632" s="3" t="s">
        <v>12</v>
      </c>
      <c r="H632" s="2">
        <v>87.170191797363501</v>
      </c>
      <c r="I632" s="2">
        <v>78.688066018333402</v>
      </c>
      <c r="J632" s="2">
        <v>8.4821257790300599</v>
      </c>
      <c r="K632" s="7">
        <f t="shared" si="18"/>
        <v>0.90269465279200356</v>
      </c>
      <c r="L632" s="7">
        <f t="shared" si="19"/>
        <v>9.7305347207995996E-2</v>
      </c>
    </row>
    <row r="633" spans="1:12" x14ac:dyDescent="0.25">
      <c r="A633" s="2">
        <v>2017</v>
      </c>
      <c r="B633" s="2">
        <v>23023</v>
      </c>
      <c r="C633" s="3" t="s">
        <v>37</v>
      </c>
      <c r="D633" s="2">
        <v>43</v>
      </c>
      <c r="E633" s="3" t="s">
        <v>21</v>
      </c>
      <c r="F633" s="2">
        <v>2</v>
      </c>
      <c r="G633" s="3" t="s">
        <v>13</v>
      </c>
      <c r="H633" s="2">
        <v>1540.59066220348</v>
      </c>
      <c r="I633" s="2">
        <v>1390.6821469384299</v>
      </c>
      <c r="J633" s="2">
        <v>149.90851526505301</v>
      </c>
      <c r="K633" s="7">
        <f t="shared" si="18"/>
        <v>0.90269412963295614</v>
      </c>
      <c r="L633" s="7">
        <f t="shared" si="19"/>
        <v>9.7305870367045771E-2</v>
      </c>
    </row>
    <row r="634" spans="1:12" x14ac:dyDescent="0.25">
      <c r="A634" s="2">
        <v>2017</v>
      </c>
      <c r="B634" s="2">
        <v>23023</v>
      </c>
      <c r="C634" s="3" t="s">
        <v>37</v>
      </c>
      <c r="D634" s="2">
        <v>43</v>
      </c>
      <c r="E634" s="3" t="s">
        <v>21</v>
      </c>
      <c r="F634" s="2">
        <v>3</v>
      </c>
      <c r="G634" s="3" t="s">
        <v>14</v>
      </c>
      <c r="H634" s="2">
        <v>1852.4351050558901</v>
      </c>
      <c r="I634" s="2">
        <v>1672.1766828633299</v>
      </c>
      <c r="J634" s="2">
        <v>180.25842219255699</v>
      </c>
      <c r="K634" s="7">
        <f t="shared" si="18"/>
        <v>0.90269110010894471</v>
      </c>
      <c r="L634" s="7">
        <f t="shared" si="19"/>
        <v>9.730889989105361E-2</v>
      </c>
    </row>
    <row r="635" spans="1:12" x14ac:dyDescent="0.25">
      <c r="A635" s="2">
        <v>2017</v>
      </c>
      <c r="B635" s="2">
        <v>23023</v>
      </c>
      <c r="C635" s="3" t="s">
        <v>37</v>
      </c>
      <c r="D635" s="2">
        <v>43</v>
      </c>
      <c r="E635" s="3" t="s">
        <v>21</v>
      </c>
      <c r="F635" s="2">
        <v>4</v>
      </c>
      <c r="G635" s="3" t="s">
        <v>15</v>
      </c>
      <c r="H635" s="2">
        <v>357.95099755050302</v>
      </c>
      <c r="I635" s="2">
        <v>323.11934370448802</v>
      </c>
      <c r="J635" s="2">
        <v>34.8316538460152</v>
      </c>
      <c r="K635" s="7">
        <f t="shared" si="18"/>
        <v>0.90269155810607671</v>
      </c>
      <c r="L635" s="7">
        <f t="shared" si="19"/>
        <v>9.7308441893923847E-2</v>
      </c>
    </row>
    <row r="636" spans="1:12" x14ac:dyDescent="0.25">
      <c r="A636" s="2">
        <v>2017</v>
      </c>
      <c r="B636" s="2">
        <v>23023</v>
      </c>
      <c r="C636" s="3" t="s">
        <v>37</v>
      </c>
      <c r="D636" s="2">
        <v>43</v>
      </c>
      <c r="E636" s="3" t="s">
        <v>21</v>
      </c>
      <c r="F636" s="2">
        <v>5</v>
      </c>
      <c r="G636" s="3" t="s">
        <v>16</v>
      </c>
      <c r="H636" s="2">
        <v>795.38930741890499</v>
      </c>
      <c r="I636" s="2">
        <v>717.99249831722102</v>
      </c>
      <c r="J636" s="2">
        <v>77.396809101684298</v>
      </c>
      <c r="K636" s="7">
        <f t="shared" si="18"/>
        <v>0.90269317379580805</v>
      </c>
      <c r="L636" s="7">
        <f t="shared" si="19"/>
        <v>9.7306826204192343E-2</v>
      </c>
    </row>
    <row r="637" spans="1:12" x14ac:dyDescent="0.25">
      <c r="A637" s="2">
        <v>2017</v>
      </c>
      <c r="B637" s="2">
        <v>23023</v>
      </c>
      <c r="C637" s="3" t="s">
        <v>37</v>
      </c>
      <c r="D637" s="2">
        <v>51</v>
      </c>
      <c r="E637" s="3" t="s">
        <v>22</v>
      </c>
      <c r="F637" s="2">
        <v>1</v>
      </c>
      <c r="G637" s="3" t="s">
        <v>12</v>
      </c>
      <c r="H637" s="2">
        <v>28.0390098311</v>
      </c>
      <c r="I637" s="2">
        <v>25.310614325173798</v>
      </c>
      <c r="J637" s="2">
        <v>2.7283955059261298</v>
      </c>
      <c r="K637" s="7">
        <f t="shared" si="18"/>
        <v>0.90269287245300833</v>
      </c>
      <c r="L637" s="7">
        <f t="shared" si="19"/>
        <v>9.7307127546989128E-2</v>
      </c>
    </row>
    <row r="638" spans="1:12" x14ac:dyDescent="0.25">
      <c r="A638" s="2">
        <v>2017</v>
      </c>
      <c r="B638" s="2">
        <v>23023</v>
      </c>
      <c r="C638" s="3" t="s">
        <v>37</v>
      </c>
      <c r="D638" s="2">
        <v>51</v>
      </c>
      <c r="E638" s="3" t="s">
        <v>22</v>
      </c>
      <c r="F638" s="2">
        <v>2</v>
      </c>
      <c r="G638" s="3" t="s">
        <v>13</v>
      </c>
      <c r="H638" s="2">
        <v>432.57420118928502</v>
      </c>
      <c r="I638" s="2">
        <v>390.48153530622199</v>
      </c>
      <c r="J638" s="2">
        <v>42.092665883063397</v>
      </c>
      <c r="K638" s="7">
        <f t="shared" si="18"/>
        <v>0.9026926114240359</v>
      </c>
      <c r="L638" s="7">
        <f t="shared" si="19"/>
        <v>9.7307388575964951E-2</v>
      </c>
    </row>
    <row r="639" spans="1:12" x14ac:dyDescent="0.25">
      <c r="A639" s="2">
        <v>2017</v>
      </c>
      <c r="B639" s="2">
        <v>23023</v>
      </c>
      <c r="C639" s="3" t="s">
        <v>37</v>
      </c>
      <c r="D639" s="2">
        <v>51</v>
      </c>
      <c r="E639" s="3" t="s">
        <v>22</v>
      </c>
      <c r="F639" s="2">
        <v>3</v>
      </c>
      <c r="G639" s="3" t="s">
        <v>14</v>
      </c>
      <c r="H639" s="2">
        <v>1188.2611809259699</v>
      </c>
      <c r="I639" s="2">
        <v>1072.6339814851499</v>
      </c>
      <c r="J639" s="2">
        <v>115.627199440813</v>
      </c>
      <c r="K639" s="7">
        <f t="shared" si="18"/>
        <v>0.90269210061148686</v>
      </c>
      <c r="L639" s="7">
        <f t="shared" si="19"/>
        <v>9.7307899388507174E-2</v>
      </c>
    </row>
    <row r="640" spans="1:12" x14ac:dyDescent="0.25">
      <c r="A640" s="2">
        <v>2017</v>
      </c>
      <c r="B640" s="2">
        <v>23023</v>
      </c>
      <c r="C640" s="3" t="s">
        <v>37</v>
      </c>
      <c r="D640" s="2">
        <v>51</v>
      </c>
      <c r="E640" s="3" t="s">
        <v>22</v>
      </c>
      <c r="F640" s="2">
        <v>4</v>
      </c>
      <c r="G640" s="3" t="s">
        <v>15</v>
      </c>
      <c r="H640" s="2">
        <v>91.7196979903851</v>
      </c>
      <c r="I640" s="2">
        <v>82.794416361407798</v>
      </c>
      <c r="J640" s="2">
        <v>8.9252816289772898</v>
      </c>
      <c r="K640" s="7">
        <f t="shared" si="18"/>
        <v>0.90268958768363006</v>
      </c>
      <c r="L640" s="7">
        <f t="shared" si="19"/>
        <v>9.7310412316369818E-2</v>
      </c>
    </row>
    <row r="641" spans="1:12" x14ac:dyDescent="0.25">
      <c r="A641" s="2">
        <v>2017</v>
      </c>
      <c r="B641" s="2">
        <v>23023</v>
      </c>
      <c r="C641" s="3" t="s">
        <v>37</v>
      </c>
      <c r="D641" s="2">
        <v>51</v>
      </c>
      <c r="E641" s="3" t="s">
        <v>22</v>
      </c>
      <c r="F641" s="2">
        <v>5</v>
      </c>
      <c r="G641" s="3" t="s">
        <v>16</v>
      </c>
      <c r="H641" s="2">
        <v>508.045060320093</v>
      </c>
      <c r="I641" s="2">
        <v>458.608331966116</v>
      </c>
      <c r="J641" s="2">
        <v>49.436728353976797</v>
      </c>
      <c r="K641" s="7">
        <f t="shared" si="18"/>
        <v>0.90269223693892531</v>
      </c>
      <c r="L641" s="7">
        <f t="shared" si="19"/>
        <v>9.7307763061074276E-2</v>
      </c>
    </row>
    <row r="642" spans="1:12" x14ac:dyDescent="0.25">
      <c r="A642" s="2">
        <v>2017</v>
      </c>
      <c r="B642" s="2">
        <v>23023</v>
      </c>
      <c r="C642" s="3" t="s">
        <v>37</v>
      </c>
      <c r="D642" s="2">
        <v>52</v>
      </c>
      <c r="E642" s="3" t="s">
        <v>23</v>
      </c>
      <c r="F642" s="2">
        <v>1</v>
      </c>
      <c r="G642" s="3" t="s">
        <v>12</v>
      </c>
      <c r="H642" s="2">
        <v>10542.135318238301</v>
      </c>
      <c r="I642" s="2">
        <v>9516.2551147542599</v>
      </c>
      <c r="J642" s="2">
        <v>1025.8802034840401</v>
      </c>
      <c r="K642" s="7">
        <f t="shared" si="18"/>
        <v>0.90268762707786265</v>
      </c>
      <c r="L642" s="7">
        <f t="shared" si="19"/>
        <v>9.7312372922137291E-2</v>
      </c>
    </row>
    <row r="643" spans="1:12" x14ac:dyDescent="0.25">
      <c r="A643" s="2">
        <v>2017</v>
      </c>
      <c r="B643" s="2">
        <v>23023</v>
      </c>
      <c r="C643" s="3" t="s">
        <v>37</v>
      </c>
      <c r="D643" s="2">
        <v>52</v>
      </c>
      <c r="E643" s="3" t="s">
        <v>23</v>
      </c>
      <c r="F643" s="2">
        <v>2</v>
      </c>
      <c r="G643" s="3" t="s">
        <v>13</v>
      </c>
      <c r="H643" s="2">
        <v>94927.293847274501</v>
      </c>
      <c r="I643" s="2">
        <v>85690.034033996693</v>
      </c>
      <c r="J643" s="2">
        <v>9237.2598132777894</v>
      </c>
      <c r="K643" s="7">
        <f t="shared" ref="K643:K706" si="20">I643/H643</f>
        <v>0.90269121304417099</v>
      </c>
      <c r="L643" s="7">
        <f t="shared" ref="L643:L706" si="21">J643/H643</f>
        <v>9.7308786955828772E-2</v>
      </c>
    </row>
    <row r="644" spans="1:12" x14ac:dyDescent="0.25">
      <c r="A644" s="2">
        <v>2017</v>
      </c>
      <c r="B644" s="2">
        <v>23023</v>
      </c>
      <c r="C644" s="3" t="s">
        <v>37</v>
      </c>
      <c r="D644" s="2">
        <v>52</v>
      </c>
      <c r="E644" s="3" t="s">
        <v>23</v>
      </c>
      <c r="F644" s="2">
        <v>3</v>
      </c>
      <c r="G644" s="3" t="s">
        <v>14</v>
      </c>
      <c r="H644" s="2">
        <v>286844.93162490299</v>
      </c>
      <c r="I644" s="2">
        <v>258932.20700528601</v>
      </c>
      <c r="J644" s="2">
        <v>27912.7246196173</v>
      </c>
      <c r="K644" s="7">
        <f t="shared" si="20"/>
        <v>0.90269054272111915</v>
      </c>
      <c r="L644" s="7">
        <f t="shared" si="21"/>
        <v>9.7309457278881906E-2</v>
      </c>
    </row>
    <row r="645" spans="1:12" x14ac:dyDescent="0.25">
      <c r="A645" s="2">
        <v>2017</v>
      </c>
      <c r="B645" s="2">
        <v>23023</v>
      </c>
      <c r="C645" s="3" t="s">
        <v>37</v>
      </c>
      <c r="D645" s="2">
        <v>52</v>
      </c>
      <c r="E645" s="3" t="s">
        <v>23</v>
      </c>
      <c r="F645" s="2">
        <v>4</v>
      </c>
      <c r="G645" s="3" t="s">
        <v>15</v>
      </c>
      <c r="H645" s="2">
        <v>25038.8997961393</v>
      </c>
      <c r="I645" s="2">
        <v>22602.422087392501</v>
      </c>
      <c r="J645" s="2">
        <v>2436.4777087467301</v>
      </c>
      <c r="K645" s="7">
        <f t="shared" si="20"/>
        <v>0.9026923016352949</v>
      </c>
      <c r="L645" s="7">
        <f t="shared" si="21"/>
        <v>9.730769836470235E-2</v>
      </c>
    </row>
    <row r="646" spans="1:12" x14ac:dyDescent="0.25">
      <c r="A646" s="2">
        <v>2017</v>
      </c>
      <c r="B646" s="2">
        <v>23023</v>
      </c>
      <c r="C646" s="3" t="s">
        <v>37</v>
      </c>
      <c r="D646" s="2">
        <v>52</v>
      </c>
      <c r="E646" s="3" t="s">
        <v>23</v>
      </c>
      <c r="F646" s="2">
        <v>5</v>
      </c>
      <c r="G646" s="3" t="s">
        <v>16</v>
      </c>
      <c r="H646" s="2">
        <v>119527.015320331</v>
      </c>
      <c r="I646" s="2">
        <v>107896.789203051</v>
      </c>
      <c r="J646" s="2">
        <v>11630.226117280499</v>
      </c>
      <c r="K646" s="7">
        <f t="shared" si="20"/>
        <v>0.90269792911576408</v>
      </c>
      <c r="L646" s="7">
        <f t="shared" si="21"/>
        <v>9.7302070884240102E-2</v>
      </c>
    </row>
    <row r="647" spans="1:12" x14ac:dyDescent="0.25">
      <c r="A647" s="2">
        <v>2017</v>
      </c>
      <c r="B647" s="2">
        <v>23023</v>
      </c>
      <c r="C647" s="3" t="s">
        <v>37</v>
      </c>
      <c r="D647" s="2">
        <v>53</v>
      </c>
      <c r="E647" s="3" t="s">
        <v>24</v>
      </c>
      <c r="F647" s="2">
        <v>1</v>
      </c>
      <c r="G647" s="3" t="s">
        <v>12</v>
      </c>
      <c r="H647" s="2">
        <v>30.188681027643199</v>
      </c>
      <c r="I647" s="2">
        <v>27.251123645450299</v>
      </c>
      <c r="J647" s="2">
        <v>2.9375573821929</v>
      </c>
      <c r="K647" s="7">
        <f t="shared" si="20"/>
        <v>0.90269341745990705</v>
      </c>
      <c r="L647" s="7">
        <f t="shared" si="21"/>
        <v>9.7306582540092917E-2</v>
      </c>
    </row>
    <row r="648" spans="1:12" x14ac:dyDescent="0.25">
      <c r="A648" s="2">
        <v>2017</v>
      </c>
      <c r="B648" s="2">
        <v>23023</v>
      </c>
      <c r="C648" s="3" t="s">
        <v>37</v>
      </c>
      <c r="D648" s="2">
        <v>53</v>
      </c>
      <c r="E648" s="3" t="s">
        <v>24</v>
      </c>
      <c r="F648" s="2">
        <v>2</v>
      </c>
      <c r="G648" s="3" t="s">
        <v>13</v>
      </c>
      <c r="H648" s="2">
        <v>188.20482237872599</v>
      </c>
      <c r="I648" s="2">
        <v>169.89135610093899</v>
      </c>
      <c r="J648" s="2">
        <v>18.3134662777865</v>
      </c>
      <c r="K648" s="7">
        <f t="shared" si="20"/>
        <v>0.90269395838893718</v>
      </c>
      <c r="L648" s="7">
        <f t="shared" si="21"/>
        <v>9.7306041611060171E-2</v>
      </c>
    </row>
    <row r="649" spans="1:12" x14ac:dyDescent="0.25">
      <c r="A649" s="2">
        <v>2017</v>
      </c>
      <c r="B649" s="2">
        <v>23023</v>
      </c>
      <c r="C649" s="3" t="s">
        <v>37</v>
      </c>
      <c r="D649" s="2">
        <v>53</v>
      </c>
      <c r="E649" s="3" t="s">
        <v>24</v>
      </c>
      <c r="F649" s="2">
        <v>3</v>
      </c>
      <c r="G649" s="3" t="s">
        <v>14</v>
      </c>
      <c r="H649" s="2">
        <v>573.69070668810605</v>
      </c>
      <c r="I649" s="2">
        <v>517.86603393654195</v>
      </c>
      <c r="J649" s="2">
        <v>55.8246727515644</v>
      </c>
      <c r="K649" s="7">
        <f t="shared" si="20"/>
        <v>0.9026920392804727</v>
      </c>
      <c r="L649" s="7">
        <f t="shared" si="21"/>
        <v>9.7307960719527853E-2</v>
      </c>
    </row>
    <row r="650" spans="1:12" x14ac:dyDescent="0.25">
      <c r="A650" s="2">
        <v>2017</v>
      </c>
      <c r="B650" s="2">
        <v>23023</v>
      </c>
      <c r="C650" s="3" t="s">
        <v>37</v>
      </c>
      <c r="D650" s="2">
        <v>53</v>
      </c>
      <c r="E650" s="3" t="s">
        <v>24</v>
      </c>
      <c r="F650" s="2">
        <v>4</v>
      </c>
      <c r="G650" s="3" t="s">
        <v>15</v>
      </c>
      <c r="H650" s="2">
        <v>51.738782637498701</v>
      </c>
      <c r="I650" s="2">
        <v>46.704166656947102</v>
      </c>
      <c r="J650" s="2">
        <v>5.0346159805516004</v>
      </c>
      <c r="K650" s="7">
        <f t="shared" si="20"/>
        <v>0.90269164205454921</v>
      </c>
      <c r="L650" s="7">
        <f t="shared" si="21"/>
        <v>9.7308357945450841E-2</v>
      </c>
    </row>
    <row r="651" spans="1:12" x14ac:dyDescent="0.25">
      <c r="A651" s="2">
        <v>2017</v>
      </c>
      <c r="B651" s="2">
        <v>23023</v>
      </c>
      <c r="C651" s="3" t="s">
        <v>37</v>
      </c>
      <c r="D651" s="2">
        <v>53</v>
      </c>
      <c r="E651" s="3" t="s">
        <v>24</v>
      </c>
      <c r="F651" s="2">
        <v>5</v>
      </c>
      <c r="G651" s="3" t="s">
        <v>16</v>
      </c>
      <c r="H651" s="2">
        <v>232.56292947983701</v>
      </c>
      <c r="I651" s="2">
        <v>209.93268624418499</v>
      </c>
      <c r="J651" s="2">
        <v>22.630243235652099</v>
      </c>
      <c r="K651" s="7">
        <f t="shared" si="20"/>
        <v>0.90269195831739801</v>
      </c>
      <c r="L651" s="7">
        <f t="shared" si="21"/>
        <v>9.7308041682602389E-2</v>
      </c>
    </row>
    <row r="652" spans="1:12" x14ac:dyDescent="0.25">
      <c r="A652" s="2">
        <v>2017</v>
      </c>
      <c r="B652" s="2">
        <v>23023</v>
      </c>
      <c r="C652" s="3" t="s">
        <v>37</v>
      </c>
      <c r="D652" s="2">
        <v>54</v>
      </c>
      <c r="E652" s="3" t="s">
        <v>25</v>
      </c>
      <c r="F652" s="2">
        <v>1</v>
      </c>
      <c r="G652" s="3" t="s">
        <v>12</v>
      </c>
      <c r="H652" s="2">
        <v>677.95317564557104</v>
      </c>
      <c r="I652" s="2">
        <v>611.98292287001095</v>
      </c>
      <c r="J652" s="2">
        <v>65.970252775559402</v>
      </c>
      <c r="K652" s="7">
        <f t="shared" si="20"/>
        <v>0.90269202188965203</v>
      </c>
      <c r="L652" s="7">
        <f t="shared" si="21"/>
        <v>9.7307978110346915E-2</v>
      </c>
    </row>
    <row r="653" spans="1:12" x14ac:dyDescent="0.25">
      <c r="A653" s="2">
        <v>2017</v>
      </c>
      <c r="B653" s="2">
        <v>23023</v>
      </c>
      <c r="C653" s="3" t="s">
        <v>37</v>
      </c>
      <c r="D653" s="2">
        <v>54</v>
      </c>
      <c r="E653" s="3" t="s">
        <v>25</v>
      </c>
      <c r="F653" s="2">
        <v>2</v>
      </c>
      <c r="G653" s="3" t="s">
        <v>13</v>
      </c>
      <c r="H653" s="2">
        <v>4984.2902025582898</v>
      </c>
      <c r="I653" s="2">
        <v>4499.2795865223197</v>
      </c>
      <c r="J653" s="2">
        <v>485.01061603596702</v>
      </c>
      <c r="K653" s="7">
        <f t="shared" si="20"/>
        <v>0.90269213943701987</v>
      </c>
      <c r="L653" s="7">
        <f t="shared" si="21"/>
        <v>9.730786056297952E-2</v>
      </c>
    </row>
    <row r="654" spans="1:12" x14ac:dyDescent="0.25">
      <c r="A654" s="2">
        <v>2017</v>
      </c>
      <c r="B654" s="2">
        <v>23023</v>
      </c>
      <c r="C654" s="3" t="s">
        <v>37</v>
      </c>
      <c r="D654" s="2">
        <v>54</v>
      </c>
      <c r="E654" s="3" t="s">
        <v>25</v>
      </c>
      <c r="F654" s="2">
        <v>3</v>
      </c>
      <c r="G654" s="3" t="s">
        <v>14</v>
      </c>
      <c r="H654" s="2">
        <v>13490.2052100567</v>
      </c>
      <c r="I654" s="2">
        <v>12177.469499385899</v>
      </c>
      <c r="J654" s="2">
        <v>1312.73571067085</v>
      </c>
      <c r="K654" s="7">
        <f t="shared" si="20"/>
        <v>0.90268971522448149</v>
      </c>
      <c r="L654" s="7">
        <f t="shared" si="21"/>
        <v>9.7310284775522143E-2</v>
      </c>
    </row>
    <row r="655" spans="1:12" x14ac:dyDescent="0.25">
      <c r="A655" s="2">
        <v>2017</v>
      </c>
      <c r="B655" s="2">
        <v>23023</v>
      </c>
      <c r="C655" s="3" t="s">
        <v>37</v>
      </c>
      <c r="D655" s="2">
        <v>54</v>
      </c>
      <c r="E655" s="3" t="s">
        <v>25</v>
      </c>
      <c r="F655" s="2">
        <v>4</v>
      </c>
      <c r="G655" s="3" t="s">
        <v>15</v>
      </c>
      <c r="H655" s="2">
        <v>1222.5638166082399</v>
      </c>
      <c r="I655" s="2">
        <v>1103.5988664146801</v>
      </c>
      <c r="J655" s="2">
        <v>118.964950193558</v>
      </c>
      <c r="K655" s="7">
        <f t="shared" si="20"/>
        <v>0.90269223693892364</v>
      </c>
      <c r="L655" s="7">
        <f t="shared" si="21"/>
        <v>9.7307763061074873E-2</v>
      </c>
    </row>
    <row r="656" spans="1:12" x14ac:dyDescent="0.25">
      <c r="A656" s="2">
        <v>2017</v>
      </c>
      <c r="B656" s="2">
        <v>23023</v>
      </c>
      <c r="C656" s="3" t="s">
        <v>37</v>
      </c>
      <c r="D656" s="2">
        <v>54</v>
      </c>
      <c r="E656" s="3" t="s">
        <v>25</v>
      </c>
      <c r="F656" s="2">
        <v>5</v>
      </c>
      <c r="G656" s="3" t="s">
        <v>16</v>
      </c>
      <c r="H656" s="2">
        <v>5482.9056226785297</v>
      </c>
      <c r="I656" s="2">
        <v>4949.3760174754998</v>
      </c>
      <c r="J656" s="2">
        <v>533.52960520302895</v>
      </c>
      <c r="K656" s="7">
        <f t="shared" si="20"/>
        <v>0.90269217784887057</v>
      </c>
      <c r="L656" s="7">
        <f t="shared" si="21"/>
        <v>9.730782215112925E-2</v>
      </c>
    </row>
    <row r="657" spans="1:12" x14ac:dyDescent="0.25">
      <c r="A657" s="2">
        <v>2017</v>
      </c>
      <c r="B657" s="2">
        <v>23023</v>
      </c>
      <c r="C657" s="3" t="s">
        <v>37</v>
      </c>
      <c r="D657" s="2">
        <v>61</v>
      </c>
      <c r="E657" s="3" t="s">
        <v>26</v>
      </c>
      <c r="F657" s="2">
        <v>1</v>
      </c>
      <c r="G657" s="3" t="s">
        <v>12</v>
      </c>
      <c r="H657" s="2">
        <v>3.4275898688148101</v>
      </c>
      <c r="I657" s="2">
        <v>3.0940586039970399</v>
      </c>
      <c r="J657" s="2">
        <v>0.33353126481776701</v>
      </c>
      <c r="K657" s="7">
        <f t="shared" si="20"/>
        <v>0.90269218967755371</v>
      </c>
      <c r="L657" s="7">
        <f t="shared" si="21"/>
        <v>9.7307810322445384E-2</v>
      </c>
    </row>
    <row r="658" spans="1:12" x14ac:dyDescent="0.25">
      <c r="A658" s="2">
        <v>2017</v>
      </c>
      <c r="B658" s="2">
        <v>23023</v>
      </c>
      <c r="C658" s="3" t="s">
        <v>37</v>
      </c>
      <c r="D658" s="2">
        <v>61</v>
      </c>
      <c r="E658" s="3" t="s">
        <v>26</v>
      </c>
      <c r="F658" s="2">
        <v>2</v>
      </c>
      <c r="G658" s="3" t="s">
        <v>13</v>
      </c>
      <c r="H658" s="2">
        <v>409.57785592552301</v>
      </c>
      <c r="I658" s="2">
        <v>369.72299395495497</v>
      </c>
      <c r="J658" s="2">
        <v>39.854861970568003</v>
      </c>
      <c r="K658" s="7">
        <f t="shared" si="20"/>
        <v>0.90269283020560764</v>
      </c>
      <c r="L658" s="7">
        <f t="shared" si="21"/>
        <v>9.7307169794392273E-2</v>
      </c>
    </row>
    <row r="659" spans="1:12" x14ac:dyDescent="0.25">
      <c r="A659" s="2">
        <v>2017</v>
      </c>
      <c r="B659" s="2">
        <v>23023</v>
      </c>
      <c r="C659" s="3" t="s">
        <v>37</v>
      </c>
      <c r="D659" s="2">
        <v>61</v>
      </c>
      <c r="E659" s="3" t="s">
        <v>26</v>
      </c>
      <c r="F659" s="2">
        <v>3</v>
      </c>
      <c r="G659" s="3" t="s">
        <v>14</v>
      </c>
      <c r="H659" s="2">
        <v>91.028078583956201</v>
      </c>
      <c r="I659" s="2">
        <v>82.170744862696395</v>
      </c>
      <c r="J659" s="2">
        <v>8.8573337212597902</v>
      </c>
      <c r="K659" s="7">
        <f t="shared" si="20"/>
        <v>0.90269668591224206</v>
      </c>
      <c r="L659" s="7">
        <f t="shared" si="21"/>
        <v>9.7303314087757803E-2</v>
      </c>
    </row>
    <row r="660" spans="1:12" x14ac:dyDescent="0.25">
      <c r="A660" s="2">
        <v>2017</v>
      </c>
      <c r="B660" s="2">
        <v>23023</v>
      </c>
      <c r="C660" s="3" t="s">
        <v>37</v>
      </c>
      <c r="D660" s="2">
        <v>61</v>
      </c>
      <c r="E660" s="3" t="s">
        <v>26</v>
      </c>
      <c r="F660" s="2">
        <v>4</v>
      </c>
      <c r="G660" s="3" t="s">
        <v>15</v>
      </c>
      <c r="H660" s="2">
        <v>82.194496231087498</v>
      </c>
      <c r="I660" s="2">
        <v>74.196335286834497</v>
      </c>
      <c r="J660" s="2">
        <v>7.9981609442530397</v>
      </c>
      <c r="K660" s="7">
        <f t="shared" si="20"/>
        <v>0.90269225664737451</v>
      </c>
      <c r="L660" s="7">
        <f t="shared" si="21"/>
        <v>9.7307743352625903E-2</v>
      </c>
    </row>
    <row r="661" spans="1:12" x14ac:dyDescent="0.25">
      <c r="A661" s="2">
        <v>2017</v>
      </c>
      <c r="B661" s="2">
        <v>23023</v>
      </c>
      <c r="C661" s="3" t="s">
        <v>37</v>
      </c>
      <c r="D661" s="2">
        <v>61</v>
      </c>
      <c r="E661" s="3" t="s">
        <v>26</v>
      </c>
      <c r="F661" s="2">
        <v>5</v>
      </c>
      <c r="G661" s="3" t="s">
        <v>16</v>
      </c>
      <c r="H661" s="2">
        <v>45.919564426869599</v>
      </c>
      <c r="I661" s="2">
        <v>41.451232711826101</v>
      </c>
      <c r="J661" s="2">
        <v>4.4683317150435302</v>
      </c>
      <c r="K661" s="7">
        <f t="shared" si="20"/>
        <v>0.90269220166145836</v>
      </c>
      <c r="L661" s="7">
        <f t="shared" si="21"/>
        <v>9.7307798338542362E-2</v>
      </c>
    </row>
    <row r="662" spans="1:12" x14ac:dyDescent="0.25">
      <c r="A662" s="2">
        <v>2017</v>
      </c>
      <c r="B662" s="2">
        <v>23025</v>
      </c>
      <c r="C662" s="3" t="s">
        <v>38</v>
      </c>
      <c r="D662" s="2">
        <v>11</v>
      </c>
      <c r="E662" s="3" t="s">
        <v>11</v>
      </c>
      <c r="F662" s="2">
        <v>1</v>
      </c>
      <c r="G662" s="3" t="s">
        <v>12</v>
      </c>
      <c r="H662" s="2">
        <v>6998.2943484623802</v>
      </c>
      <c r="I662" s="2">
        <v>6317.2982045258896</v>
      </c>
      <c r="J662" s="2">
        <v>680.99614393649199</v>
      </c>
      <c r="K662" s="7">
        <f t="shared" si="20"/>
        <v>0.90269112586181588</v>
      </c>
      <c r="L662" s="7">
        <f t="shared" si="21"/>
        <v>9.7308874138184259E-2</v>
      </c>
    </row>
    <row r="663" spans="1:12" x14ac:dyDescent="0.25">
      <c r="A663" s="2">
        <v>2017</v>
      </c>
      <c r="B663" s="2">
        <v>23025</v>
      </c>
      <c r="C663" s="3" t="s">
        <v>38</v>
      </c>
      <c r="D663" s="2">
        <v>11</v>
      </c>
      <c r="E663" s="3" t="s">
        <v>11</v>
      </c>
      <c r="F663" s="2">
        <v>2</v>
      </c>
      <c r="G663" s="3" t="s">
        <v>13</v>
      </c>
      <c r="H663" s="2">
        <v>13115.043853984</v>
      </c>
      <c r="I663" s="2">
        <v>11838.8239752154</v>
      </c>
      <c r="J663" s="2">
        <v>1276.21987876864</v>
      </c>
      <c r="K663" s="7">
        <f t="shared" si="20"/>
        <v>0.90269038418953373</v>
      </c>
      <c r="L663" s="7">
        <f t="shared" si="21"/>
        <v>9.7309615810469333E-2</v>
      </c>
    </row>
    <row r="664" spans="1:12" x14ac:dyDescent="0.25">
      <c r="A664" s="2">
        <v>2017</v>
      </c>
      <c r="B664" s="2">
        <v>23025</v>
      </c>
      <c r="C664" s="3" t="s">
        <v>38</v>
      </c>
      <c r="D664" s="2">
        <v>11</v>
      </c>
      <c r="E664" s="3" t="s">
        <v>11</v>
      </c>
      <c r="F664" s="2">
        <v>3</v>
      </c>
      <c r="G664" s="3" t="s">
        <v>14</v>
      </c>
      <c r="H664" s="2">
        <v>196252.910642317</v>
      </c>
      <c r="I664" s="2">
        <v>177155.91411645</v>
      </c>
      <c r="J664" s="2">
        <v>19096.996525867598</v>
      </c>
      <c r="K664" s="7">
        <f t="shared" si="20"/>
        <v>0.90269190676783162</v>
      </c>
      <c r="L664" s="7">
        <f t="shared" si="21"/>
        <v>9.7308093232171461E-2</v>
      </c>
    </row>
    <row r="665" spans="1:12" x14ac:dyDescent="0.25">
      <c r="A665" s="2">
        <v>2017</v>
      </c>
      <c r="B665" s="2">
        <v>23025</v>
      </c>
      <c r="C665" s="3" t="s">
        <v>38</v>
      </c>
      <c r="D665" s="2">
        <v>11</v>
      </c>
      <c r="E665" s="3" t="s">
        <v>11</v>
      </c>
      <c r="F665" s="2">
        <v>4</v>
      </c>
      <c r="G665" s="3" t="s">
        <v>15</v>
      </c>
      <c r="H665" s="2">
        <v>781.043265365308</v>
      </c>
      <c r="I665" s="2">
        <v>705.04281010761201</v>
      </c>
      <c r="J665" s="2">
        <v>76.000455257695407</v>
      </c>
      <c r="K665" s="7">
        <f t="shared" si="20"/>
        <v>0.90269366803623974</v>
      </c>
      <c r="L665" s="7">
        <f t="shared" si="21"/>
        <v>9.7306331963759554E-2</v>
      </c>
    </row>
    <row r="666" spans="1:12" x14ac:dyDescent="0.25">
      <c r="A666" s="2">
        <v>2017</v>
      </c>
      <c r="B666" s="2">
        <v>23025</v>
      </c>
      <c r="C666" s="3" t="s">
        <v>38</v>
      </c>
      <c r="D666" s="2">
        <v>11</v>
      </c>
      <c r="E666" s="3" t="s">
        <v>11</v>
      </c>
      <c r="F666" s="2">
        <v>5</v>
      </c>
      <c r="G666" s="3" t="s">
        <v>16</v>
      </c>
      <c r="H666" s="2">
        <v>15388.1944177239</v>
      </c>
      <c r="I666" s="2">
        <v>13890.865198573099</v>
      </c>
      <c r="J666" s="2">
        <v>1497.3292191507301</v>
      </c>
      <c r="K666" s="7">
        <f t="shared" si="20"/>
        <v>0.90269623722545389</v>
      </c>
      <c r="L666" s="7">
        <f t="shared" si="21"/>
        <v>9.7303762774541488E-2</v>
      </c>
    </row>
    <row r="667" spans="1:12" x14ac:dyDescent="0.25">
      <c r="A667" s="2">
        <v>2017</v>
      </c>
      <c r="B667" s="2">
        <v>23025</v>
      </c>
      <c r="C667" s="3" t="s">
        <v>38</v>
      </c>
      <c r="D667" s="2">
        <v>21</v>
      </c>
      <c r="E667" s="3" t="s">
        <v>17</v>
      </c>
      <c r="F667" s="2">
        <v>1</v>
      </c>
      <c r="G667" s="3" t="s">
        <v>12</v>
      </c>
      <c r="H667" s="2">
        <v>439923.92254004302</v>
      </c>
      <c r="I667" s="2">
        <v>397115.94211913802</v>
      </c>
      <c r="J667" s="2">
        <v>42807.980420905602</v>
      </c>
      <c r="K667" s="7">
        <f t="shared" si="20"/>
        <v>0.90269231058465915</v>
      </c>
      <c r="L667" s="7">
        <f t="shared" si="21"/>
        <v>9.7307689415342277E-2</v>
      </c>
    </row>
    <row r="668" spans="1:12" x14ac:dyDescent="0.25">
      <c r="A668" s="2">
        <v>2017</v>
      </c>
      <c r="B668" s="2">
        <v>23025</v>
      </c>
      <c r="C668" s="3" t="s">
        <v>38</v>
      </c>
      <c r="D668" s="2">
        <v>21</v>
      </c>
      <c r="E668" s="3" t="s">
        <v>17</v>
      </c>
      <c r="F668" s="2">
        <v>2</v>
      </c>
      <c r="G668" s="3" t="s">
        <v>13</v>
      </c>
      <c r="H668" s="2">
        <v>1091653.7579840501</v>
      </c>
      <c r="I668" s="2">
        <v>985425.26685364498</v>
      </c>
      <c r="J668" s="2">
        <v>106228.491130405</v>
      </c>
      <c r="K668" s="7">
        <f t="shared" si="20"/>
        <v>0.90269030784396642</v>
      </c>
      <c r="L668" s="7">
        <f t="shared" si="21"/>
        <v>9.7309692156033495E-2</v>
      </c>
    </row>
    <row r="669" spans="1:12" x14ac:dyDescent="0.25">
      <c r="A669" s="2">
        <v>2017</v>
      </c>
      <c r="B669" s="2">
        <v>23025</v>
      </c>
      <c r="C669" s="3" t="s">
        <v>38</v>
      </c>
      <c r="D669" s="2">
        <v>21</v>
      </c>
      <c r="E669" s="3" t="s">
        <v>17</v>
      </c>
      <c r="F669" s="2">
        <v>3</v>
      </c>
      <c r="G669" s="3" t="s">
        <v>14</v>
      </c>
      <c r="H669" s="2">
        <v>4534273.6973141804</v>
      </c>
      <c r="I669" s="2">
        <v>4093050.7508551301</v>
      </c>
      <c r="J669" s="2">
        <v>441222.94645905698</v>
      </c>
      <c r="K669" s="7">
        <f t="shared" si="20"/>
        <v>0.90269159386642162</v>
      </c>
      <c r="L669" s="7">
        <f t="shared" si="21"/>
        <v>9.7308406133579856E-2</v>
      </c>
    </row>
    <row r="670" spans="1:12" x14ac:dyDescent="0.25">
      <c r="A670" s="2">
        <v>2017</v>
      </c>
      <c r="B670" s="2">
        <v>23025</v>
      </c>
      <c r="C670" s="3" t="s">
        <v>38</v>
      </c>
      <c r="D670" s="2">
        <v>21</v>
      </c>
      <c r="E670" s="3" t="s">
        <v>17</v>
      </c>
      <c r="F670" s="2">
        <v>4</v>
      </c>
      <c r="G670" s="3" t="s">
        <v>15</v>
      </c>
      <c r="H670" s="2">
        <v>32037.835157710098</v>
      </c>
      <c r="I670" s="2">
        <v>28920.295365638001</v>
      </c>
      <c r="J670" s="2">
        <v>3117.5397920720302</v>
      </c>
      <c r="K670" s="7">
        <f t="shared" si="20"/>
        <v>0.90269193356150212</v>
      </c>
      <c r="L670" s="7">
        <f t="shared" si="21"/>
        <v>9.730806643849578E-2</v>
      </c>
    </row>
    <row r="671" spans="1:12" x14ac:dyDescent="0.25">
      <c r="A671" s="2">
        <v>2017</v>
      </c>
      <c r="B671" s="2">
        <v>23025</v>
      </c>
      <c r="C671" s="3" t="s">
        <v>38</v>
      </c>
      <c r="D671" s="2">
        <v>21</v>
      </c>
      <c r="E671" s="3" t="s">
        <v>17</v>
      </c>
      <c r="F671" s="2">
        <v>5</v>
      </c>
      <c r="G671" s="3" t="s">
        <v>16</v>
      </c>
      <c r="H671" s="2">
        <v>704179.88960033702</v>
      </c>
      <c r="I671" s="2">
        <v>635658.14093148604</v>
      </c>
      <c r="J671" s="2">
        <v>68521.748668850603</v>
      </c>
      <c r="K671" s="7">
        <f t="shared" si="20"/>
        <v>0.90269283505420606</v>
      </c>
      <c r="L671" s="7">
        <f t="shared" si="21"/>
        <v>9.7307164945793431E-2</v>
      </c>
    </row>
    <row r="672" spans="1:12" x14ac:dyDescent="0.25">
      <c r="A672" s="2">
        <v>2017</v>
      </c>
      <c r="B672" s="2">
        <v>23025</v>
      </c>
      <c r="C672" s="3" t="s">
        <v>38</v>
      </c>
      <c r="D672" s="2">
        <v>31</v>
      </c>
      <c r="E672" s="3" t="s">
        <v>18</v>
      </c>
      <c r="F672" s="2">
        <v>1</v>
      </c>
      <c r="G672" s="3" t="s">
        <v>12</v>
      </c>
      <c r="H672" s="2">
        <v>938190.15920387104</v>
      </c>
      <c r="I672" s="2">
        <v>846897.29747102305</v>
      </c>
      <c r="J672" s="2">
        <v>91292.861732847799</v>
      </c>
      <c r="K672" s="7">
        <f t="shared" si="20"/>
        <v>0.90269258226891103</v>
      </c>
      <c r="L672" s="7">
        <f t="shared" si="21"/>
        <v>9.7307417731088822E-2</v>
      </c>
    </row>
    <row r="673" spans="1:12" x14ac:dyDescent="0.25">
      <c r="A673" s="2">
        <v>2017</v>
      </c>
      <c r="B673" s="2">
        <v>23025</v>
      </c>
      <c r="C673" s="3" t="s">
        <v>38</v>
      </c>
      <c r="D673" s="2">
        <v>31</v>
      </c>
      <c r="E673" s="3" t="s">
        <v>18</v>
      </c>
      <c r="F673" s="2">
        <v>2</v>
      </c>
      <c r="G673" s="3" t="s">
        <v>13</v>
      </c>
      <c r="H673" s="2">
        <v>2445625.2618137901</v>
      </c>
      <c r="I673" s="2">
        <v>2207643.2124712998</v>
      </c>
      <c r="J673" s="2">
        <v>237982.04934248701</v>
      </c>
      <c r="K673" s="7">
        <f t="shared" si="20"/>
        <v>0.90269071347178031</v>
      </c>
      <c r="L673" s="7">
        <f t="shared" si="21"/>
        <v>9.7309286528218311E-2</v>
      </c>
    </row>
    <row r="674" spans="1:12" x14ac:dyDescent="0.25">
      <c r="A674" s="2">
        <v>2017</v>
      </c>
      <c r="B674" s="2">
        <v>23025</v>
      </c>
      <c r="C674" s="3" t="s">
        <v>38</v>
      </c>
      <c r="D674" s="2">
        <v>31</v>
      </c>
      <c r="E674" s="3" t="s">
        <v>18</v>
      </c>
      <c r="F674" s="2">
        <v>3</v>
      </c>
      <c r="G674" s="3" t="s">
        <v>14</v>
      </c>
      <c r="H674" s="2">
        <v>12082084.967333401</v>
      </c>
      <c r="I674" s="2">
        <v>10906394.586492499</v>
      </c>
      <c r="J674" s="2">
        <v>1175690.3808408701</v>
      </c>
      <c r="K674" s="7">
        <f t="shared" si="20"/>
        <v>0.90269143247877814</v>
      </c>
      <c r="L674" s="7">
        <f t="shared" si="21"/>
        <v>9.7308567521219233E-2</v>
      </c>
    </row>
    <row r="675" spans="1:12" x14ac:dyDescent="0.25">
      <c r="A675" s="2">
        <v>2017</v>
      </c>
      <c r="B675" s="2">
        <v>23025</v>
      </c>
      <c r="C675" s="3" t="s">
        <v>38</v>
      </c>
      <c r="D675" s="2">
        <v>31</v>
      </c>
      <c r="E675" s="3" t="s">
        <v>18</v>
      </c>
      <c r="F675" s="2">
        <v>4</v>
      </c>
      <c r="G675" s="3" t="s">
        <v>15</v>
      </c>
      <c r="H675" s="2">
        <v>66117.887472476694</v>
      </c>
      <c r="I675" s="2">
        <v>59684.066485908901</v>
      </c>
      <c r="J675" s="2">
        <v>6433.82098656786</v>
      </c>
      <c r="K675" s="7">
        <f t="shared" si="20"/>
        <v>0.9026916734258027</v>
      </c>
      <c r="L675" s="7">
        <f t="shared" si="21"/>
        <v>9.7308326574198356E-2</v>
      </c>
    </row>
    <row r="676" spans="1:12" x14ac:dyDescent="0.25">
      <c r="A676" s="2">
        <v>2017</v>
      </c>
      <c r="B676" s="2">
        <v>23025</v>
      </c>
      <c r="C676" s="3" t="s">
        <v>38</v>
      </c>
      <c r="D676" s="2">
        <v>31</v>
      </c>
      <c r="E676" s="3" t="s">
        <v>18</v>
      </c>
      <c r="F676" s="2">
        <v>5</v>
      </c>
      <c r="G676" s="3" t="s">
        <v>16</v>
      </c>
      <c r="H676" s="2">
        <v>1666397.91910951</v>
      </c>
      <c r="I676" s="2">
        <v>1504247.0571128901</v>
      </c>
      <c r="J676" s="2">
        <v>162150.86199662299</v>
      </c>
      <c r="K676" s="7">
        <f t="shared" si="20"/>
        <v>0.90269379231866165</v>
      </c>
      <c r="L676" s="7">
        <f t="shared" si="21"/>
        <v>9.7306207681340115E-2</v>
      </c>
    </row>
    <row r="677" spans="1:12" x14ac:dyDescent="0.25">
      <c r="A677" s="2">
        <v>2017</v>
      </c>
      <c r="B677" s="2">
        <v>23025</v>
      </c>
      <c r="C677" s="3" t="s">
        <v>38</v>
      </c>
      <c r="D677" s="2">
        <v>32</v>
      </c>
      <c r="E677" s="3" t="s">
        <v>19</v>
      </c>
      <c r="F677" s="2">
        <v>1</v>
      </c>
      <c r="G677" s="3" t="s">
        <v>12</v>
      </c>
      <c r="H677" s="2">
        <v>106994.36561285899</v>
      </c>
      <c r="I677" s="2">
        <v>96582.416260842801</v>
      </c>
      <c r="J677" s="2">
        <v>10411.949352015699</v>
      </c>
      <c r="K677" s="7">
        <f t="shared" si="20"/>
        <v>0.90268693783661402</v>
      </c>
      <c r="L677" s="7">
        <f t="shared" si="21"/>
        <v>9.7313062163381356E-2</v>
      </c>
    </row>
    <row r="678" spans="1:12" x14ac:dyDescent="0.25">
      <c r="A678" s="2">
        <v>2017</v>
      </c>
      <c r="B678" s="2">
        <v>23025</v>
      </c>
      <c r="C678" s="3" t="s">
        <v>38</v>
      </c>
      <c r="D678" s="2">
        <v>32</v>
      </c>
      <c r="E678" s="3" t="s">
        <v>19</v>
      </c>
      <c r="F678" s="2">
        <v>2</v>
      </c>
      <c r="G678" s="3" t="s">
        <v>13</v>
      </c>
      <c r="H678" s="2">
        <v>249865.222776768</v>
      </c>
      <c r="I678" s="2">
        <v>225551.20249048699</v>
      </c>
      <c r="J678" s="2">
        <v>24314.020286280698</v>
      </c>
      <c r="K678" s="7">
        <f t="shared" si="20"/>
        <v>0.90269145895504077</v>
      </c>
      <c r="L678" s="7">
        <f t="shared" si="21"/>
        <v>9.730854104495798E-2</v>
      </c>
    </row>
    <row r="679" spans="1:12" x14ac:dyDescent="0.25">
      <c r="A679" s="2">
        <v>2017</v>
      </c>
      <c r="B679" s="2">
        <v>23025</v>
      </c>
      <c r="C679" s="3" t="s">
        <v>38</v>
      </c>
      <c r="D679" s="2">
        <v>32</v>
      </c>
      <c r="E679" s="3" t="s">
        <v>19</v>
      </c>
      <c r="F679" s="2">
        <v>3</v>
      </c>
      <c r="G679" s="3" t="s">
        <v>14</v>
      </c>
      <c r="H679" s="2">
        <v>1245058.31608319</v>
      </c>
      <c r="I679" s="2">
        <v>1123904.63845715</v>
      </c>
      <c r="J679" s="2">
        <v>121153.677626046</v>
      </c>
      <c r="K679" s="7">
        <f t="shared" si="20"/>
        <v>0.9026923670473721</v>
      </c>
      <c r="L679" s="7">
        <f t="shared" si="21"/>
        <v>9.73076329526327E-2</v>
      </c>
    </row>
    <row r="680" spans="1:12" x14ac:dyDescent="0.25">
      <c r="A680" s="2">
        <v>2017</v>
      </c>
      <c r="B680" s="2">
        <v>23025</v>
      </c>
      <c r="C680" s="3" t="s">
        <v>38</v>
      </c>
      <c r="D680" s="2">
        <v>32</v>
      </c>
      <c r="E680" s="3" t="s">
        <v>19</v>
      </c>
      <c r="F680" s="2">
        <v>4</v>
      </c>
      <c r="G680" s="3" t="s">
        <v>15</v>
      </c>
      <c r="H680" s="2">
        <v>6605.3617473976901</v>
      </c>
      <c r="I680" s="2">
        <v>5962.6073136158502</v>
      </c>
      <c r="J680" s="2">
        <v>642.75443378183195</v>
      </c>
      <c r="K680" s="7">
        <f t="shared" si="20"/>
        <v>0.902692016219238</v>
      </c>
      <c r="L680" s="7">
        <f t="shared" si="21"/>
        <v>9.7307983780760748E-2</v>
      </c>
    </row>
    <row r="681" spans="1:12" x14ac:dyDescent="0.25">
      <c r="A681" s="2">
        <v>2017</v>
      </c>
      <c r="B681" s="2">
        <v>23025</v>
      </c>
      <c r="C681" s="3" t="s">
        <v>38</v>
      </c>
      <c r="D681" s="2">
        <v>32</v>
      </c>
      <c r="E681" s="3" t="s">
        <v>19</v>
      </c>
      <c r="F681" s="2">
        <v>5</v>
      </c>
      <c r="G681" s="3" t="s">
        <v>16</v>
      </c>
      <c r="H681" s="2">
        <v>172580.127861535</v>
      </c>
      <c r="I681" s="2">
        <v>155786.66067423701</v>
      </c>
      <c r="J681" s="2">
        <v>16793.467187298698</v>
      </c>
      <c r="K681" s="7">
        <f t="shared" si="20"/>
        <v>0.90269176761317627</v>
      </c>
      <c r="L681" s="7">
        <f t="shared" si="21"/>
        <v>9.7308232386827773E-2</v>
      </c>
    </row>
    <row r="682" spans="1:12" x14ac:dyDescent="0.25">
      <c r="A682" s="2">
        <v>2017</v>
      </c>
      <c r="B682" s="2">
        <v>23025</v>
      </c>
      <c r="C682" s="3" t="s">
        <v>38</v>
      </c>
      <c r="D682" s="2">
        <v>42</v>
      </c>
      <c r="E682" s="3" t="s">
        <v>20</v>
      </c>
      <c r="F682" s="2">
        <v>1</v>
      </c>
      <c r="G682" s="3" t="s">
        <v>12</v>
      </c>
      <c r="H682" s="2">
        <v>3.6611379342296599</v>
      </c>
      <c r="I682" s="2">
        <v>3.30488386945107</v>
      </c>
      <c r="J682" s="2">
        <v>0.35625406477858701</v>
      </c>
      <c r="K682" s="7">
        <f t="shared" si="20"/>
        <v>0.90269307762272299</v>
      </c>
      <c r="L682" s="7">
        <f t="shared" si="21"/>
        <v>9.7306922377276242E-2</v>
      </c>
    </row>
    <row r="683" spans="1:12" x14ac:dyDescent="0.25">
      <c r="A683" s="2">
        <v>2017</v>
      </c>
      <c r="B683" s="2">
        <v>23025</v>
      </c>
      <c r="C683" s="3" t="s">
        <v>38</v>
      </c>
      <c r="D683" s="2">
        <v>42</v>
      </c>
      <c r="E683" s="3" t="s">
        <v>20</v>
      </c>
      <c r="F683" s="2">
        <v>2</v>
      </c>
      <c r="G683" s="3" t="s">
        <v>13</v>
      </c>
      <c r="H683" s="2">
        <v>142.407809536922</v>
      </c>
      <c r="I683" s="2">
        <v>128.55084532920901</v>
      </c>
      <c r="J683" s="2">
        <v>13.856964207713</v>
      </c>
      <c r="K683" s="7">
        <f t="shared" si="20"/>
        <v>0.90269519450672886</v>
      </c>
      <c r="L683" s="7">
        <f t="shared" si="21"/>
        <v>9.7304805493271154E-2</v>
      </c>
    </row>
    <row r="684" spans="1:12" x14ac:dyDescent="0.25">
      <c r="A684" s="2">
        <v>2017</v>
      </c>
      <c r="B684" s="2">
        <v>23025</v>
      </c>
      <c r="C684" s="3" t="s">
        <v>38</v>
      </c>
      <c r="D684" s="2">
        <v>42</v>
      </c>
      <c r="E684" s="3" t="s">
        <v>20</v>
      </c>
      <c r="F684" s="2">
        <v>3</v>
      </c>
      <c r="G684" s="3" t="s">
        <v>14</v>
      </c>
      <c r="H684" s="2">
        <v>359.45147428713398</v>
      </c>
      <c r="I684" s="2">
        <v>324.47441177896098</v>
      </c>
      <c r="J684" s="2">
        <v>34.9770625081728</v>
      </c>
      <c r="K684" s="7">
        <f t="shared" si="20"/>
        <v>0.90269322840436339</v>
      </c>
      <c r="L684" s="7">
        <f t="shared" si="21"/>
        <v>9.7306771595636082E-2</v>
      </c>
    </row>
    <row r="685" spans="1:12" x14ac:dyDescent="0.25">
      <c r="A685" s="2">
        <v>2017</v>
      </c>
      <c r="B685" s="2">
        <v>23025</v>
      </c>
      <c r="C685" s="3" t="s">
        <v>38</v>
      </c>
      <c r="D685" s="2">
        <v>42</v>
      </c>
      <c r="E685" s="3" t="s">
        <v>20</v>
      </c>
      <c r="F685" s="2">
        <v>4</v>
      </c>
      <c r="G685" s="3" t="s">
        <v>15</v>
      </c>
      <c r="H685" s="2">
        <v>4.5833449376386204</v>
      </c>
      <c r="I685" s="2">
        <v>4.1373476265233498</v>
      </c>
      <c r="J685" s="2">
        <v>0.44599731111527202</v>
      </c>
      <c r="K685" s="7">
        <f t="shared" si="20"/>
        <v>0.90269174212642778</v>
      </c>
      <c r="L685" s="7">
        <f t="shared" si="21"/>
        <v>9.7308257873572515E-2</v>
      </c>
    </row>
    <row r="686" spans="1:12" x14ac:dyDescent="0.25">
      <c r="A686" s="2">
        <v>2017</v>
      </c>
      <c r="B686" s="2">
        <v>23025</v>
      </c>
      <c r="C686" s="3" t="s">
        <v>38</v>
      </c>
      <c r="D686" s="2">
        <v>42</v>
      </c>
      <c r="E686" s="3" t="s">
        <v>20</v>
      </c>
      <c r="F686" s="2">
        <v>5</v>
      </c>
      <c r="G686" s="3" t="s">
        <v>16</v>
      </c>
      <c r="H686" s="2">
        <v>41.792283447089801</v>
      </c>
      <c r="I686" s="2">
        <v>37.725564971861203</v>
      </c>
      <c r="J686" s="2">
        <v>4.0667184752285896</v>
      </c>
      <c r="K686" s="7">
        <f t="shared" si="20"/>
        <v>0.90269212065482907</v>
      </c>
      <c r="L686" s="7">
        <f t="shared" si="21"/>
        <v>9.7307879345170711E-2</v>
      </c>
    </row>
    <row r="687" spans="1:12" x14ac:dyDescent="0.25">
      <c r="A687" s="2">
        <v>2017</v>
      </c>
      <c r="B687" s="2">
        <v>23025</v>
      </c>
      <c r="C687" s="3" t="s">
        <v>38</v>
      </c>
      <c r="D687" s="2">
        <v>43</v>
      </c>
      <c r="E687" s="3" t="s">
        <v>21</v>
      </c>
      <c r="F687" s="2">
        <v>1</v>
      </c>
      <c r="G687" s="3" t="s">
        <v>12</v>
      </c>
      <c r="H687" s="2">
        <v>124.334613633313</v>
      </c>
      <c r="I687" s="2">
        <v>112.2365708785</v>
      </c>
      <c r="J687" s="2">
        <v>12.098042754812999</v>
      </c>
      <c r="K687" s="7">
        <f t="shared" si="20"/>
        <v>0.90269770901856439</v>
      </c>
      <c r="L687" s="7">
        <f t="shared" si="21"/>
        <v>9.7302290981435668E-2</v>
      </c>
    </row>
    <row r="688" spans="1:12" x14ac:dyDescent="0.25">
      <c r="A688" s="2">
        <v>2017</v>
      </c>
      <c r="B688" s="2">
        <v>23025</v>
      </c>
      <c r="C688" s="3" t="s">
        <v>38</v>
      </c>
      <c r="D688" s="2">
        <v>43</v>
      </c>
      <c r="E688" s="3" t="s">
        <v>21</v>
      </c>
      <c r="F688" s="2">
        <v>2</v>
      </c>
      <c r="G688" s="3" t="s">
        <v>13</v>
      </c>
      <c r="H688" s="2">
        <v>1337.70157901265</v>
      </c>
      <c r="I688" s="2">
        <v>1207.5333166934499</v>
      </c>
      <c r="J688" s="2">
        <v>130.168262319197</v>
      </c>
      <c r="K688" s="7">
        <f t="shared" si="20"/>
        <v>0.90269260023205133</v>
      </c>
      <c r="L688" s="7">
        <f t="shared" si="21"/>
        <v>9.7307399767946348E-2</v>
      </c>
    </row>
    <row r="689" spans="1:12" x14ac:dyDescent="0.25">
      <c r="A689" s="2">
        <v>2017</v>
      </c>
      <c r="B689" s="2">
        <v>23025</v>
      </c>
      <c r="C689" s="3" t="s">
        <v>38</v>
      </c>
      <c r="D689" s="2">
        <v>43</v>
      </c>
      <c r="E689" s="3" t="s">
        <v>21</v>
      </c>
      <c r="F689" s="2">
        <v>3</v>
      </c>
      <c r="G689" s="3" t="s">
        <v>14</v>
      </c>
      <c r="H689" s="2">
        <v>3324.2180707027001</v>
      </c>
      <c r="I689" s="2">
        <v>3000.7427684560798</v>
      </c>
      <c r="J689" s="2">
        <v>323.47530224662398</v>
      </c>
      <c r="K689" s="7">
        <f t="shared" si="20"/>
        <v>0.90269131104920519</v>
      </c>
      <c r="L689" s="7">
        <f t="shared" si="21"/>
        <v>9.7308688950795932E-2</v>
      </c>
    </row>
    <row r="690" spans="1:12" x14ac:dyDescent="0.25">
      <c r="A690" s="2">
        <v>2017</v>
      </c>
      <c r="B690" s="2">
        <v>23025</v>
      </c>
      <c r="C690" s="3" t="s">
        <v>38</v>
      </c>
      <c r="D690" s="2">
        <v>43</v>
      </c>
      <c r="E690" s="3" t="s">
        <v>21</v>
      </c>
      <c r="F690" s="2">
        <v>4</v>
      </c>
      <c r="G690" s="3" t="s">
        <v>15</v>
      </c>
      <c r="H690" s="2">
        <v>50.0931501693481</v>
      </c>
      <c r="I690" s="2">
        <v>45.218694541834402</v>
      </c>
      <c r="J690" s="2">
        <v>4.8744556275136803</v>
      </c>
      <c r="K690" s="7">
        <f t="shared" si="20"/>
        <v>0.90269217226237919</v>
      </c>
      <c r="L690" s="7">
        <f t="shared" si="21"/>
        <v>9.7307827737620506E-2</v>
      </c>
    </row>
    <row r="691" spans="1:12" x14ac:dyDescent="0.25">
      <c r="A691" s="2">
        <v>2017</v>
      </c>
      <c r="B691" s="2">
        <v>23025</v>
      </c>
      <c r="C691" s="3" t="s">
        <v>38</v>
      </c>
      <c r="D691" s="2">
        <v>43</v>
      </c>
      <c r="E691" s="3" t="s">
        <v>21</v>
      </c>
      <c r="F691" s="2">
        <v>5</v>
      </c>
      <c r="G691" s="3" t="s">
        <v>16</v>
      </c>
      <c r="H691" s="2">
        <v>391.70624177573899</v>
      </c>
      <c r="I691" s="2">
        <v>353.59015121296198</v>
      </c>
      <c r="J691" s="2">
        <v>38.116090562776897</v>
      </c>
      <c r="K691" s="7">
        <f t="shared" si="20"/>
        <v>0.90269215422765881</v>
      </c>
      <c r="L691" s="7">
        <f t="shared" si="21"/>
        <v>9.7307845772340931E-2</v>
      </c>
    </row>
    <row r="692" spans="1:12" x14ac:dyDescent="0.25">
      <c r="A692" s="2">
        <v>2017</v>
      </c>
      <c r="B692" s="2">
        <v>23025</v>
      </c>
      <c r="C692" s="3" t="s">
        <v>38</v>
      </c>
      <c r="D692" s="2">
        <v>51</v>
      </c>
      <c r="E692" s="3" t="s">
        <v>22</v>
      </c>
      <c r="F692" s="2">
        <v>1</v>
      </c>
      <c r="G692" s="3" t="s">
        <v>12</v>
      </c>
      <c r="H692" s="2">
        <v>54.582687899202497</v>
      </c>
      <c r="I692" s="2">
        <v>49.271344338980803</v>
      </c>
      <c r="J692" s="2">
        <v>5.3113435602217303</v>
      </c>
      <c r="K692" s="7">
        <f t="shared" si="20"/>
        <v>0.90269179176316638</v>
      </c>
      <c r="L692" s="7">
        <f t="shared" si="21"/>
        <v>9.7308208236834268E-2</v>
      </c>
    </row>
    <row r="693" spans="1:12" x14ac:dyDescent="0.25">
      <c r="A693" s="2">
        <v>2017</v>
      </c>
      <c r="B693" s="2">
        <v>23025</v>
      </c>
      <c r="C693" s="3" t="s">
        <v>38</v>
      </c>
      <c r="D693" s="2">
        <v>51</v>
      </c>
      <c r="E693" s="3" t="s">
        <v>22</v>
      </c>
      <c r="F693" s="2">
        <v>2</v>
      </c>
      <c r="G693" s="3" t="s">
        <v>13</v>
      </c>
      <c r="H693" s="2">
        <v>460.09981012685699</v>
      </c>
      <c r="I693" s="2">
        <v>415.32876980748301</v>
      </c>
      <c r="J693" s="2">
        <v>44.771040319373803</v>
      </c>
      <c r="K693" s="7">
        <f t="shared" si="20"/>
        <v>0.90269276506106388</v>
      </c>
      <c r="L693" s="7">
        <f t="shared" si="21"/>
        <v>9.7307234938935755E-2</v>
      </c>
    </row>
    <row r="694" spans="1:12" x14ac:dyDescent="0.25">
      <c r="A694" s="2">
        <v>2017</v>
      </c>
      <c r="B694" s="2">
        <v>23025</v>
      </c>
      <c r="C694" s="3" t="s">
        <v>38</v>
      </c>
      <c r="D694" s="2">
        <v>51</v>
      </c>
      <c r="E694" s="3" t="s">
        <v>22</v>
      </c>
      <c r="F694" s="2">
        <v>3</v>
      </c>
      <c r="G694" s="3" t="s">
        <v>14</v>
      </c>
      <c r="H694" s="2">
        <v>2368.9651546792502</v>
      </c>
      <c r="I694" s="2">
        <v>2138.4480746337499</v>
      </c>
      <c r="J694" s="2">
        <v>230.517080045499</v>
      </c>
      <c r="K694" s="7">
        <f t="shared" si="20"/>
        <v>0.90269292075057495</v>
      </c>
      <c r="L694" s="7">
        <f t="shared" si="21"/>
        <v>9.7307079249424513E-2</v>
      </c>
    </row>
    <row r="695" spans="1:12" x14ac:dyDescent="0.25">
      <c r="A695" s="2">
        <v>2017</v>
      </c>
      <c r="B695" s="2">
        <v>23025</v>
      </c>
      <c r="C695" s="3" t="s">
        <v>38</v>
      </c>
      <c r="D695" s="2">
        <v>51</v>
      </c>
      <c r="E695" s="3" t="s">
        <v>22</v>
      </c>
      <c r="F695" s="2">
        <v>4</v>
      </c>
      <c r="G695" s="3" t="s">
        <v>15</v>
      </c>
      <c r="H695" s="2">
        <v>13.4013911570116</v>
      </c>
      <c r="I695" s="2">
        <v>12.097283163837201</v>
      </c>
      <c r="J695" s="2">
        <v>1.30410799317438</v>
      </c>
      <c r="K695" s="7">
        <f t="shared" si="20"/>
        <v>0.90268861061546646</v>
      </c>
      <c r="L695" s="7">
        <f t="shared" si="21"/>
        <v>9.7311389384532029E-2</v>
      </c>
    </row>
    <row r="696" spans="1:12" x14ac:dyDescent="0.25">
      <c r="A696" s="2">
        <v>2017</v>
      </c>
      <c r="B696" s="2">
        <v>23025</v>
      </c>
      <c r="C696" s="3" t="s">
        <v>38</v>
      </c>
      <c r="D696" s="2">
        <v>51</v>
      </c>
      <c r="E696" s="3" t="s">
        <v>22</v>
      </c>
      <c r="F696" s="2">
        <v>5</v>
      </c>
      <c r="G696" s="3" t="s">
        <v>16</v>
      </c>
      <c r="H696" s="2">
        <v>335.040682993394</v>
      </c>
      <c r="I696" s="2">
        <v>302.43855879981402</v>
      </c>
      <c r="J696" s="2">
        <v>32.602124193580501</v>
      </c>
      <c r="K696" s="7">
        <f t="shared" si="20"/>
        <v>0.9026920435384177</v>
      </c>
      <c r="L696" s="7">
        <f t="shared" si="21"/>
        <v>9.7307956461583855E-2</v>
      </c>
    </row>
    <row r="697" spans="1:12" x14ac:dyDescent="0.25">
      <c r="A697" s="2">
        <v>2017</v>
      </c>
      <c r="B697" s="2">
        <v>23025</v>
      </c>
      <c r="C697" s="3" t="s">
        <v>38</v>
      </c>
      <c r="D697" s="2">
        <v>52</v>
      </c>
      <c r="E697" s="3" t="s">
        <v>23</v>
      </c>
      <c r="F697" s="2">
        <v>1</v>
      </c>
      <c r="G697" s="3" t="s">
        <v>12</v>
      </c>
      <c r="H697" s="2">
        <v>17327.0060391363</v>
      </c>
      <c r="I697" s="2">
        <v>15640.9522209963</v>
      </c>
      <c r="J697" s="2">
        <v>1686.05381814005</v>
      </c>
      <c r="K697" s="7">
        <f t="shared" si="20"/>
        <v>0.90269214344753324</v>
      </c>
      <c r="L697" s="7">
        <f t="shared" si="21"/>
        <v>9.7307856552469624E-2</v>
      </c>
    </row>
    <row r="698" spans="1:12" x14ac:dyDescent="0.25">
      <c r="A698" s="2">
        <v>2017</v>
      </c>
      <c r="B698" s="2">
        <v>23025</v>
      </c>
      <c r="C698" s="3" t="s">
        <v>38</v>
      </c>
      <c r="D698" s="2">
        <v>52</v>
      </c>
      <c r="E698" s="3" t="s">
        <v>23</v>
      </c>
      <c r="F698" s="2">
        <v>2</v>
      </c>
      <c r="G698" s="3" t="s">
        <v>13</v>
      </c>
      <c r="H698" s="2">
        <v>87532.870266588405</v>
      </c>
      <c r="I698" s="2">
        <v>79015.291064410601</v>
      </c>
      <c r="J698" s="2">
        <v>8517.5792021778198</v>
      </c>
      <c r="K698" s="7">
        <f t="shared" si="20"/>
        <v>0.90269279213355136</v>
      </c>
      <c r="L698" s="7">
        <f t="shared" si="21"/>
        <v>9.7307207866448878E-2</v>
      </c>
    </row>
    <row r="699" spans="1:12" x14ac:dyDescent="0.25">
      <c r="A699" s="2">
        <v>2017</v>
      </c>
      <c r="B699" s="2">
        <v>23025</v>
      </c>
      <c r="C699" s="3" t="s">
        <v>38</v>
      </c>
      <c r="D699" s="2">
        <v>52</v>
      </c>
      <c r="E699" s="3" t="s">
        <v>23</v>
      </c>
      <c r="F699" s="2">
        <v>3</v>
      </c>
      <c r="G699" s="3" t="s">
        <v>14</v>
      </c>
      <c r="H699" s="2">
        <v>485630.68748369103</v>
      </c>
      <c r="I699" s="2">
        <v>438374.64662934898</v>
      </c>
      <c r="J699" s="2">
        <v>47256.040854342202</v>
      </c>
      <c r="K699" s="7">
        <f t="shared" si="20"/>
        <v>0.90269140300996931</v>
      </c>
      <c r="L699" s="7">
        <f t="shared" si="21"/>
        <v>9.730859699003104E-2</v>
      </c>
    </row>
    <row r="700" spans="1:12" x14ac:dyDescent="0.25">
      <c r="A700" s="2">
        <v>2017</v>
      </c>
      <c r="B700" s="2">
        <v>23025</v>
      </c>
      <c r="C700" s="3" t="s">
        <v>38</v>
      </c>
      <c r="D700" s="2">
        <v>52</v>
      </c>
      <c r="E700" s="3" t="s">
        <v>23</v>
      </c>
      <c r="F700" s="2">
        <v>4</v>
      </c>
      <c r="G700" s="3" t="s">
        <v>15</v>
      </c>
      <c r="H700" s="2">
        <v>3430.0442742693299</v>
      </c>
      <c r="I700" s="2">
        <v>3096.2698029470198</v>
      </c>
      <c r="J700" s="2">
        <v>333.77447132231299</v>
      </c>
      <c r="K700" s="7">
        <f t="shared" si="20"/>
        <v>0.90269091456744799</v>
      </c>
      <c r="L700" s="7">
        <f t="shared" si="21"/>
        <v>9.7309085432552858E-2</v>
      </c>
    </row>
    <row r="701" spans="1:12" x14ac:dyDescent="0.25">
      <c r="A701" s="2">
        <v>2017</v>
      </c>
      <c r="B701" s="2">
        <v>23025</v>
      </c>
      <c r="C701" s="3" t="s">
        <v>38</v>
      </c>
      <c r="D701" s="2">
        <v>52</v>
      </c>
      <c r="E701" s="3" t="s">
        <v>23</v>
      </c>
      <c r="F701" s="2">
        <v>5</v>
      </c>
      <c r="G701" s="3" t="s">
        <v>16</v>
      </c>
      <c r="H701" s="2">
        <v>66938.2999073955</v>
      </c>
      <c r="I701" s="2">
        <v>60424.696639703303</v>
      </c>
      <c r="J701" s="2">
        <v>6513.6032676921996</v>
      </c>
      <c r="K701" s="7">
        <f t="shared" si="20"/>
        <v>0.90269243054121007</v>
      </c>
      <c r="L701" s="7">
        <f t="shared" si="21"/>
        <v>9.7307569458789933E-2</v>
      </c>
    </row>
    <row r="702" spans="1:12" x14ac:dyDescent="0.25">
      <c r="A702" s="2">
        <v>2017</v>
      </c>
      <c r="B702" s="2">
        <v>23025</v>
      </c>
      <c r="C702" s="3" t="s">
        <v>38</v>
      </c>
      <c r="D702" s="2">
        <v>53</v>
      </c>
      <c r="E702" s="3" t="s">
        <v>24</v>
      </c>
      <c r="F702" s="2">
        <v>1</v>
      </c>
      <c r="G702" s="3" t="s">
        <v>12</v>
      </c>
      <c r="H702" s="2">
        <v>273.928517490692</v>
      </c>
      <c r="I702" s="2">
        <v>247.27359979430801</v>
      </c>
      <c r="J702" s="2">
        <v>26.654917696383801</v>
      </c>
      <c r="K702" s="7">
        <f t="shared" si="20"/>
        <v>0.90269389276970879</v>
      </c>
      <c r="L702" s="7">
        <f t="shared" si="21"/>
        <v>9.7306107230290567E-2</v>
      </c>
    </row>
    <row r="703" spans="1:12" x14ac:dyDescent="0.25">
      <c r="A703" s="2">
        <v>2017</v>
      </c>
      <c r="B703" s="2">
        <v>23025</v>
      </c>
      <c r="C703" s="3" t="s">
        <v>38</v>
      </c>
      <c r="D703" s="2">
        <v>53</v>
      </c>
      <c r="E703" s="3" t="s">
        <v>24</v>
      </c>
      <c r="F703" s="2">
        <v>2</v>
      </c>
      <c r="G703" s="3" t="s">
        <v>13</v>
      </c>
      <c r="H703" s="2">
        <v>1163.8942484238501</v>
      </c>
      <c r="I703" s="2">
        <v>1050.64348643318</v>
      </c>
      <c r="J703" s="2">
        <v>113.25076199066901</v>
      </c>
      <c r="K703" s="7">
        <f t="shared" si="20"/>
        <v>0.90269669074829206</v>
      </c>
      <c r="L703" s="7">
        <f t="shared" si="21"/>
        <v>9.7303309251707021E-2</v>
      </c>
    </row>
    <row r="704" spans="1:12" x14ac:dyDescent="0.25">
      <c r="A704" s="2">
        <v>2017</v>
      </c>
      <c r="B704" s="2">
        <v>23025</v>
      </c>
      <c r="C704" s="3" t="s">
        <v>38</v>
      </c>
      <c r="D704" s="2">
        <v>53</v>
      </c>
      <c r="E704" s="3" t="s">
        <v>24</v>
      </c>
      <c r="F704" s="2">
        <v>3</v>
      </c>
      <c r="G704" s="3" t="s">
        <v>14</v>
      </c>
      <c r="H704" s="2">
        <v>6488.4443301791698</v>
      </c>
      <c r="I704" s="2">
        <v>5857.0691366261099</v>
      </c>
      <c r="J704" s="2">
        <v>631.37519355306097</v>
      </c>
      <c r="K704" s="7">
        <f t="shared" si="20"/>
        <v>0.90269236177054091</v>
      </c>
      <c r="L704" s="7">
        <f t="shared" si="21"/>
        <v>9.7307638229459287E-2</v>
      </c>
    </row>
    <row r="705" spans="1:12" x14ac:dyDescent="0.25">
      <c r="A705" s="2">
        <v>2017</v>
      </c>
      <c r="B705" s="2">
        <v>23025</v>
      </c>
      <c r="C705" s="3" t="s">
        <v>38</v>
      </c>
      <c r="D705" s="2">
        <v>53</v>
      </c>
      <c r="E705" s="3" t="s">
        <v>24</v>
      </c>
      <c r="F705" s="2">
        <v>4</v>
      </c>
      <c r="G705" s="3" t="s">
        <v>15</v>
      </c>
      <c r="H705" s="2">
        <v>48.007664627474597</v>
      </c>
      <c r="I705" s="2">
        <v>43.336178571308203</v>
      </c>
      <c r="J705" s="2">
        <v>4.67148605616641</v>
      </c>
      <c r="K705" s="7">
        <f t="shared" si="20"/>
        <v>0.90269291180031863</v>
      </c>
      <c r="L705" s="7">
        <f t="shared" si="21"/>
        <v>9.7307088199681702E-2</v>
      </c>
    </row>
    <row r="706" spans="1:12" x14ac:dyDescent="0.25">
      <c r="A706" s="2">
        <v>2017</v>
      </c>
      <c r="B706" s="2">
        <v>23025</v>
      </c>
      <c r="C706" s="3" t="s">
        <v>38</v>
      </c>
      <c r="D706" s="2">
        <v>53</v>
      </c>
      <c r="E706" s="3" t="s">
        <v>24</v>
      </c>
      <c r="F706" s="2">
        <v>5</v>
      </c>
      <c r="G706" s="3" t="s">
        <v>16</v>
      </c>
      <c r="H706" s="2">
        <v>870.09938520264097</v>
      </c>
      <c r="I706" s="2">
        <v>785.43163640256205</v>
      </c>
      <c r="J706" s="2">
        <v>84.667748800079195</v>
      </c>
      <c r="K706" s="7">
        <f t="shared" si="20"/>
        <v>0.90269186458468731</v>
      </c>
      <c r="L706" s="7">
        <f t="shared" si="21"/>
        <v>9.7308135415313024E-2</v>
      </c>
    </row>
    <row r="707" spans="1:12" x14ac:dyDescent="0.25">
      <c r="A707" s="2">
        <v>2017</v>
      </c>
      <c r="B707" s="2">
        <v>23025</v>
      </c>
      <c r="C707" s="3" t="s">
        <v>38</v>
      </c>
      <c r="D707" s="2">
        <v>54</v>
      </c>
      <c r="E707" s="3" t="s">
        <v>25</v>
      </c>
      <c r="F707" s="2">
        <v>1</v>
      </c>
      <c r="G707" s="3" t="s">
        <v>12</v>
      </c>
      <c r="H707" s="2">
        <v>1130.7471232133</v>
      </c>
      <c r="I707" s="2">
        <v>1020.71535412489</v>
      </c>
      <c r="J707" s="2">
        <v>110.031769088407</v>
      </c>
      <c r="K707" s="7">
        <f t="shared" ref="K707:K770" si="22">I707/H707</f>
        <v>0.90269109084644206</v>
      </c>
      <c r="L707" s="7">
        <f t="shared" ref="L707:L770" si="23">J707/H707</f>
        <v>9.7308909153555292E-2</v>
      </c>
    </row>
    <row r="708" spans="1:12" x14ac:dyDescent="0.25">
      <c r="A708" s="2">
        <v>2017</v>
      </c>
      <c r="B708" s="2">
        <v>23025</v>
      </c>
      <c r="C708" s="3" t="s">
        <v>38</v>
      </c>
      <c r="D708" s="2">
        <v>54</v>
      </c>
      <c r="E708" s="3" t="s">
        <v>25</v>
      </c>
      <c r="F708" s="2">
        <v>2</v>
      </c>
      <c r="G708" s="3" t="s">
        <v>13</v>
      </c>
      <c r="H708" s="2">
        <v>5504.5651182359597</v>
      </c>
      <c r="I708" s="2">
        <v>4968.9366235714497</v>
      </c>
      <c r="J708" s="2">
        <v>535.628494664512</v>
      </c>
      <c r="K708" s="7">
        <f t="shared" si="22"/>
        <v>0.90269376723511952</v>
      </c>
      <c r="L708" s="7">
        <f t="shared" si="23"/>
        <v>9.7306232764880818E-2</v>
      </c>
    </row>
    <row r="709" spans="1:12" x14ac:dyDescent="0.25">
      <c r="A709" s="2">
        <v>2017</v>
      </c>
      <c r="B709" s="2">
        <v>23025</v>
      </c>
      <c r="C709" s="3" t="s">
        <v>38</v>
      </c>
      <c r="D709" s="2">
        <v>54</v>
      </c>
      <c r="E709" s="3" t="s">
        <v>25</v>
      </c>
      <c r="F709" s="2">
        <v>3</v>
      </c>
      <c r="G709" s="3" t="s">
        <v>14</v>
      </c>
      <c r="H709" s="2">
        <v>27423.131184057998</v>
      </c>
      <c r="I709" s="2">
        <v>24754.655732036801</v>
      </c>
      <c r="J709" s="2">
        <v>2668.47545202122</v>
      </c>
      <c r="K709" s="7">
        <f t="shared" si="22"/>
        <v>0.90269253229651347</v>
      </c>
      <c r="L709" s="7">
        <f t="shared" si="23"/>
        <v>9.7307467703487333E-2</v>
      </c>
    </row>
    <row r="710" spans="1:12" x14ac:dyDescent="0.25">
      <c r="A710" s="2">
        <v>2017</v>
      </c>
      <c r="B710" s="2">
        <v>23025</v>
      </c>
      <c r="C710" s="3" t="s">
        <v>38</v>
      </c>
      <c r="D710" s="2">
        <v>54</v>
      </c>
      <c r="E710" s="3" t="s">
        <v>25</v>
      </c>
      <c r="F710" s="2">
        <v>4</v>
      </c>
      <c r="G710" s="3" t="s">
        <v>15</v>
      </c>
      <c r="H710" s="2">
        <v>202.09203399683901</v>
      </c>
      <c r="I710" s="2">
        <v>182.42715322503901</v>
      </c>
      <c r="J710" s="2">
        <v>19.6648807717993</v>
      </c>
      <c r="K710" s="7">
        <f t="shared" si="22"/>
        <v>0.90269343930643209</v>
      </c>
      <c r="L710" s="7">
        <f t="shared" si="23"/>
        <v>9.7306560693564428E-2</v>
      </c>
    </row>
    <row r="711" spans="1:12" x14ac:dyDescent="0.25">
      <c r="A711" s="2">
        <v>2017</v>
      </c>
      <c r="B711" s="2">
        <v>23025</v>
      </c>
      <c r="C711" s="3" t="s">
        <v>38</v>
      </c>
      <c r="D711" s="2">
        <v>54</v>
      </c>
      <c r="E711" s="3" t="s">
        <v>25</v>
      </c>
      <c r="F711" s="2">
        <v>5</v>
      </c>
      <c r="G711" s="3" t="s">
        <v>16</v>
      </c>
      <c r="H711" s="2">
        <v>3686.6688115864899</v>
      </c>
      <c r="I711" s="2">
        <v>3327.9273163839798</v>
      </c>
      <c r="J711" s="2">
        <v>358.74149520251098</v>
      </c>
      <c r="K711" s="7">
        <f t="shared" si="22"/>
        <v>0.90269223693892586</v>
      </c>
      <c r="L711" s="7">
        <f t="shared" si="23"/>
        <v>9.7307763061074415E-2</v>
      </c>
    </row>
    <row r="712" spans="1:12" x14ac:dyDescent="0.25">
      <c r="A712" s="2">
        <v>2017</v>
      </c>
      <c r="B712" s="2">
        <v>23025</v>
      </c>
      <c r="C712" s="3" t="s">
        <v>38</v>
      </c>
      <c r="D712" s="2">
        <v>61</v>
      </c>
      <c r="E712" s="3" t="s">
        <v>26</v>
      </c>
      <c r="F712" s="2">
        <v>1</v>
      </c>
      <c r="G712" s="3" t="s">
        <v>12</v>
      </c>
      <c r="H712" s="2">
        <v>11.014460766531201</v>
      </c>
      <c r="I712" s="2">
        <v>9.9426196302369902</v>
      </c>
      <c r="J712" s="2">
        <v>1.0718411362942399</v>
      </c>
      <c r="K712" s="7">
        <f t="shared" si="22"/>
        <v>0.90268782475932619</v>
      </c>
      <c r="L712" s="7">
        <f t="shared" si="23"/>
        <v>9.731217524067648E-2</v>
      </c>
    </row>
    <row r="713" spans="1:12" x14ac:dyDescent="0.25">
      <c r="A713" s="2">
        <v>2017</v>
      </c>
      <c r="B713" s="2">
        <v>23025</v>
      </c>
      <c r="C713" s="3" t="s">
        <v>38</v>
      </c>
      <c r="D713" s="2">
        <v>61</v>
      </c>
      <c r="E713" s="3" t="s">
        <v>26</v>
      </c>
      <c r="F713" s="2">
        <v>2</v>
      </c>
      <c r="G713" s="3" t="s">
        <v>13</v>
      </c>
      <c r="H713" s="2">
        <v>157.358596851995</v>
      </c>
      <c r="I713" s="2">
        <v>142.04644859093699</v>
      </c>
      <c r="J713" s="2">
        <v>15.3121482610582</v>
      </c>
      <c r="K713" s="7">
        <f t="shared" si="22"/>
        <v>0.90269264871839194</v>
      </c>
      <c r="L713" s="7">
        <f t="shared" si="23"/>
        <v>9.7307351281609195E-2</v>
      </c>
    </row>
    <row r="714" spans="1:12" x14ac:dyDescent="0.25">
      <c r="A714" s="2">
        <v>2017</v>
      </c>
      <c r="B714" s="2">
        <v>23025</v>
      </c>
      <c r="C714" s="3" t="s">
        <v>38</v>
      </c>
      <c r="D714" s="2">
        <v>61</v>
      </c>
      <c r="E714" s="3" t="s">
        <v>26</v>
      </c>
      <c r="F714" s="2">
        <v>3</v>
      </c>
      <c r="G714" s="3" t="s">
        <v>14</v>
      </c>
      <c r="H714" s="2">
        <v>320.07640066551301</v>
      </c>
      <c r="I714" s="2">
        <v>288.929996130321</v>
      </c>
      <c r="J714" s="2">
        <v>31.146404535192499</v>
      </c>
      <c r="K714" s="7">
        <f t="shared" si="22"/>
        <v>0.90269071862083117</v>
      </c>
      <c r="L714" s="7">
        <f t="shared" si="23"/>
        <v>9.7309281379170429E-2</v>
      </c>
    </row>
    <row r="715" spans="1:12" x14ac:dyDescent="0.25">
      <c r="A715" s="2">
        <v>2017</v>
      </c>
      <c r="B715" s="2">
        <v>23025</v>
      </c>
      <c r="C715" s="3" t="s">
        <v>38</v>
      </c>
      <c r="D715" s="2">
        <v>61</v>
      </c>
      <c r="E715" s="3" t="s">
        <v>26</v>
      </c>
      <c r="F715" s="2">
        <v>4</v>
      </c>
      <c r="G715" s="3" t="s">
        <v>15</v>
      </c>
      <c r="H715" s="2">
        <v>4.1454149032410097</v>
      </c>
      <c r="I715" s="2">
        <v>3.74202899226868</v>
      </c>
      <c r="J715" s="2">
        <v>0.403385910972335</v>
      </c>
      <c r="K715" s="7">
        <f t="shared" si="22"/>
        <v>0.90269106461286897</v>
      </c>
      <c r="L715" s="7">
        <f t="shared" si="23"/>
        <v>9.7308935387132367E-2</v>
      </c>
    </row>
    <row r="716" spans="1:12" x14ac:dyDescent="0.25">
      <c r="A716" s="2">
        <v>2017</v>
      </c>
      <c r="B716" s="2">
        <v>23025</v>
      </c>
      <c r="C716" s="3" t="s">
        <v>38</v>
      </c>
      <c r="D716" s="2">
        <v>61</v>
      </c>
      <c r="E716" s="3" t="s">
        <v>26</v>
      </c>
      <c r="F716" s="2">
        <v>5</v>
      </c>
      <c r="G716" s="3" t="s">
        <v>16</v>
      </c>
      <c r="H716" s="2">
        <v>46.574747298715899</v>
      </c>
      <c r="I716" s="2">
        <v>42.042667683721</v>
      </c>
      <c r="J716" s="2">
        <v>4.5320796149949398</v>
      </c>
      <c r="K716" s="7">
        <f t="shared" si="22"/>
        <v>0.90269234128255049</v>
      </c>
      <c r="L716" s="7">
        <f t="shared" si="23"/>
        <v>9.7307658717450368E-2</v>
      </c>
    </row>
    <row r="717" spans="1:12" x14ac:dyDescent="0.25">
      <c r="A717" s="2">
        <v>2017</v>
      </c>
      <c r="B717" s="2">
        <v>23027</v>
      </c>
      <c r="C717" s="3" t="s">
        <v>39</v>
      </c>
      <c r="D717" s="2">
        <v>11</v>
      </c>
      <c r="E717" s="3" t="s">
        <v>11</v>
      </c>
      <c r="F717" s="2">
        <v>1</v>
      </c>
      <c r="G717" s="3" t="s">
        <v>12</v>
      </c>
      <c r="H717" s="2">
        <v>5703.6502946914397</v>
      </c>
      <c r="I717" s="2">
        <v>5148.63501149888</v>
      </c>
      <c r="J717" s="2">
        <v>555.01528319255704</v>
      </c>
      <c r="K717" s="7">
        <f t="shared" si="22"/>
        <v>0.90269121448256928</v>
      </c>
      <c r="L717" s="7">
        <f t="shared" si="23"/>
        <v>9.7308785517430232E-2</v>
      </c>
    </row>
    <row r="718" spans="1:12" x14ac:dyDescent="0.25">
      <c r="A718" s="2">
        <v>2017</v>
      </c>
      <c r="B718" s="2">
        <v>23027</v>
      </c>
      <c r="C718" s="3" t="s">
        <v>39</v>
      </c>
      <c r="D718" s="2">
        <v>11</v>
      </c>
      <c r="E718" s="3" t="s">
        <v>11</v>
      </c>
      <c r="F718" s="2">
        <v>2</v>
      </c>
      <c r="G718" s="3" t="s">
        <v>13</v>
      </c>
      <c r="H718" s="2">
        <v>470.216852541631</v>
      </c>
      <c r="I718" s="2">
        <v>424.46110246718598</v>
      </c>
      <c r="J718" s="2">
        <v>45.755750074445203</v>
      </c>
      <c r="K718" s="7">
        <f t="shared" si="22"/>
        <v>0.90269223693892597</v>
      </c>
      <c r="L718" s="7">
        <f t="shared" si="23"/>
        <v>9.7307763061074429E-2</v>
      </c>
    </row>
    <row r="719" spans="1:12" x14ac:dyDescent="0.25">
      <c r="A719" s="2">
        <v>2017</v>
      </c>
      <c r="B719" s="2">
        <v>23027</v>
      </c>
      <c r="C719" s="3" t="s">
        <v>39</v>
      </c>
      <c r="D719" s="2">
        <v>11</v>
      </c>
      <c r="E719" s="3" t="s">
        <v>11</v>
      </c>
      <c r="F719" s="2">
        <v>3</v>
      </c>
      <c r="G719" s="3" t="s">
        <v>14</v>
      </c>
      <c r="H719" s="2">
        <v>129894.558910361</v>
      </c>
      <c r="I719" s="2">
        <v>117255.101535664</v>
      </c>
      <c r="J719" s="2">
        <v>12639.4573746975</v>
      </c>
      <c r="K719" s="7">
        <f t="shared" si="22"/>
        <v>0.90269448173407041</v>
      </c>
      <c r="L719" s="7">
        <f t="shared" si="23"/>
        <v>9.7305518265933449E-2</v>
      </c>
    </row>
    <row r="720" spans="1:12" x14ac:dyDescent="0.25">
      <c r="A720" s="2">
        <v>2017</v>
      </c>
      <c r="B720" s="2">
        <v>23027</v>
      </c>
      <c r="C720" s="3" t="s">
        <v>39</v>
      </c>
      <c r="D720" s="2">
        <v>11</v>
      </c>
      <c r="E720" s="3" t="s">
        <v>11</v>
      </c>
      <c r="F720" s="2">
        <v>4</v>
      </c>
      <c r="G720" s="3" t="s">
        <v>15</v>
      </c>
      <c r="H720" s="2">
        <v>0</v>
      </c>
      <c r="I720" s="2">
        <v>0</v>
      </c>
      <c r="J720" s="2">
        <v>0</v>
      </c>
      <c r="K720" s="7" t="e">
        <f t="shared" si="22"/>
        <v>#DIV/0!</v>
      </c>
      <c r="L720" s="7" t="e">
        <f t="shared" si="23"/>
        <v>#DIV/0!</v>
      </c>
    </row>
    <row r="721" spans="1:12" x14ac:dyDescent="0.25">
      <c r="A721" s="2">
        <v>2017</v>
      </c>
      <c r="B721" s="2">
        <v>23027</v>
      </c>
      <c r="C721" s="3" t="s">
        <v>39</v>
      </c>
      <c r="D721" s="2">
        <v>11</v>
      </c>
      <c r="E721" s="3" t="s">
        <v>11</v>
      </c>
      <c r="F721" s="2">
        <v>5</v>
      </c>
      <c r="G721" s="3" t="s">
        <v>16</v>
      </c>
      <c r="H721" s="2">
        <v>16164.7480610155</v>
      </c>
      <c r="I721" s="2">
        <v>14591.807166086001</v>
      </c>
      <c r="J721" s="2">
        <v>1572.94089492952</v>
      </c>
      <c r="K721" s="7">
        <f t="shared" si="22"/>
        <v>0.90269313886042191</v>
      </c>
      <c r="L721" s="7">
        <f t="shared" si="23"/>
        <v>9.730686113957937E-2</v>
      </c>
    </row>
    <row r="722" spans="1:12" x14ac:dyDescent="0.25">
      <c r="A722" s="2">
        <v>2017</v>
      </c>
      <c r="B722" s="2">
        <v>23027</v>
      </c>
      <c r="C722" s="3" t="s">
        <v>39</v>
      </c>
      <c r="D722" s="2">
        <v>21</v>
      </c>
      <c r="E722" s="3" t="s">
        <v>17</v>
      </c>
      <c r="F722" s="2">
        <v>1</v>
      </c>
      <c r="G722" s="3" t="s">
        <v>12</v>
      </c>
      <c r="H722" s="2">
        <v>355765.64891384798</v>
      </c>
      <c r="I722" s="2">
        <v>321147.08383518597</v>
      </c>
      <c r="J722" s="2">
        <v>34618.565078661602</v>
      </c>
      <c r="K722" s="7">
        <f t="shared" si="22"/>
        <v>0.90269278334107739</v>
      </c>
      <c r="L722" s="7">
        <f t="shared" si="23"/>
        <v>9.7307216658921489E-2</v>
      </c>
    </row>
    <row r="723" spans="1:12" x14ac:dyDescent="0.25">
      <c r="A723" s="2">
        <v>2017</v>
      </c>
      <c r="B723" s="2">
        <v>23027</v>
      </c>
      <c r="C723" s="3" t="s">
        <v>39</v>
      </c>
      <c r="D723" s="2">
        <v>21</v>
      </c>
      <c r="E723" s="3" t="s">
        <v>17</v>
      </c>
      <c r="F723" s="2">
        <v>2</v>
      </c>
      <c r="G723" s="3" t="s">
        <v>13</v>
      </c>
      <c r="H723" s="2">
        <v>53909.539791554998</v>
      </c>
      <c r="I723" s="2">
        <v>48663.710107379098</v>
      </c>
      <c r="J723" s="2">
        <v>5245.8296841759702</v>
      </c>
      <c r="K723" s="7">
        <f t="shared" si="22"/>
        <v>0.90269199654719245</v>
      </c>
      <c r="L723" s="7">
        <f t="shared" si="23"/>
        <v>9.730800345280885E-2</v>
      </c>
    </row>
    <row r="724" spans="1:12" x14ac:dyDescent="0.25">
      <c r="A724" s="2">
        <v>2017</v>
      </c>
      <c r="B724" s="2">
        <v>23027</v>
      </c>
      <c r="C724" s="3" t="s">
        <v>39</v>
      </c>
      <c r="D724" s="2">
        <v>21</v>
      </c>
      <c r="E724" s="3" t="s">
        <v>17</v>
      </c>
      <c r="F724" s="2">
        <v>3</v>
      </c>
      <c r="G724" s="3" t="s">
        <v>14</v>
      </c>
      <c r="H724" s="2">
        <v>3703866.5185341602</v>
      </c>
      <c r="I724" s="2">
        <v>3343454.3068129402</v>
      </c>
      <c r="J724" s="2">
        <v>360412.21172121802</v>
      </c>
      <c r="K724" s="7">
        <f t="shared" si="22"/>
        <v>0.90269298045226087</v>
      </c>
      <c r="L724" s="7">
        <f t="shared" si="23"/>
        <v>9.7307019547738599E-2</v>
      </c>
    </row>
    <row r="725" spans="1:12" x14ac:dyDescent="0.25">
      <c r="A725" s="2">
        <v>2017</v>
      </c>
      <c r="B725" s="2">
        <v>23027</v>
      </c>
      <c r="C725" s="3" t="s">
        <v>39</v>
      </c>
      <c r="D725" s="2">
        <v>21</v>
      </c>
      <c r="E725" s="3" t="s">
        <v>17</v>
      </c>
      <c r="F725" s="2">
        <v>4</v>
      </c>
      <c r="G725" s="3" t="s">
        <v>15</v>
      </c>
      <c r="H725" s="2">
        <v>0</v>
      </c>
      <c r="I725" s="2">
        <v>0</v>
      </c>
      <c r="J725" s="2">
        <v>0</v>
      </c>
      <c r="K725" s="7" t="e">
        <f t="shared" si="22"/>
        <v>#DIV/0!</v>
      </c>
      <c r="L725" s="7" t="e">
        <f t="shared" si="23"/>
        <v>#DIV/0!</v>
      </c>
    </row>
    <row r="726" spans="1:12" x14ac:dyDescent="0.25">
      <c r="A726" s="2">
        <v>2017</v>
      </c>
      <c r="B726" s="2">
        <v>23027</v>
      </c>
      <c r="C726" s="3" t="s">
        <v>39</v>
      </c>
      <c r="D726" s="2">
        <v>21</v>
      </c>
      <c r="E726" s="3" t="s">
        <v>17</v>
      </c>
      <c r="F726" s="2">
        <v>5</v>
      </c>
      <c r="G726" s="3" t="s">
        <v>16</v>
      </c>
      <c r="H726" s="2">
        <v>660169.27907904098</v>
      </c>
      <c r="I726" s="2">
        <v>595929.456500581</v>
      </c>
      <c r="J726" s="2">
        <v>64239.822578459498</v>
      </c>
      <c r="K726" s="7">
        <f t="shared" si="22"/>
        <v>0.9026918934063749</v>
      </c>
      <c r="L726" s="7">
        <f t="shared" si="23"/>
        <v>9.7308106593624405E-2</v>
      </c>
    </row>
    <row r="727" spans="1:12" x14ac:dyDescent="0.25">
      <c r="A727" s="2">
        <v>2017</v>
      </c>
      <c r="B727" s="2">
        <v>23027</v>
      </c>
      <c r="C727" s="3" t="s">
        <v>39</v>
      </c>
      <c r="D727" s="2">
        <v>31</v>
      </c>
      <c r="E727" s="3" t="s">
        <v>18</v>
      </c>
      <c r="F727" s="2">
        <v>1</v>
      </c>
      <c r="G727" s="3" t="s">
        <v>12</v>
      </c>
      <c r="H727" s="2">
        <v>679041.211053245</v>
      </c>
      <c r="I727" s="2">
        <v>612965.40797122801</v>
      </c>
      <c r="J727" s="2">
        <v>66075.803082017504</v>
      </c>
      <c r="K727" s="7">
        <f t="shared" si="22"/>
        <v>0.90269249935577789</v>
      </c>
      <c r="L727" s="7">
        <f t="shared" si="23"/>
        <v>9.7307500644222847E-2</v>
      </c>
    </row>
    <row r="728" spans="1:12" x14ac:dyDescent="0.25">
      <c r="A728" s="2">
        <v>2017</v>
      </c>
      <c r="B728" s="2">
        <v>23027</v>
      </c>
      <c r="C728" s="3" t="s">
        <v>39</v>
      </c>
      <c r="D728" s="2">
        <v>31</v>
      </c>
      <c r="E728" s="3" t="s">
        <v>18</v>
      </c>
      <c r="F728" s="2">
        <v>2</v>
      </c>
      <c r="G728" s="3" t="s">
        <v>13</v>
      </c>
      <c r="H728" s="2">
        <v>128869.781375226</v>
      </c>
      <c r="I728" s="2">
        <v>116329.313843421</v>
      </c>
      <c r="J728" s="2">
        <v>12540.467531804999</v>
      </c>
      <c r="K728" s="7">
        <f t="shared" si="22"/>
        <v>0.90268884297016594</v>
      </c>
      <c r="L728" s="7">
        <f t="shared" si="23"/>
        <v>9.7311157029834047E-2</v>
      </c>
    </row>
    <row r="729" spans="1:12" x14ac:dyDescent="0.25">
      <c r="A729" s="2">
        <v>2017</v>
      </c>
      <c r="B729" s="2">
        <v>23027</v>
      </c>
      <c r="C729" s="3" t="s">
        <v>39</v>
      </c>
      <c r="D729" s="2">
        <v>31</v>
      </c>
      <c r="E729" s="3" t="s">
        <v>18</v>
      </c>
      <c r="F729" s="2">
        <v>3</v>
      </c>
      <c r="G729" s="3" t="s">
        <v>14</v>
      </c>
      <c r="H729" s="2">
        <v>8584936.7418744303</v>
      </c>
      <c r="I729" s="2">
        <v>7749523.3529823897</v>
      </c>
      <c r="J729" s="2">
        <v>835413.38889204198</v>
      </c>
      <c r="K729" s="7">
        <f t="shared" si="22"/>
        <v>0.90268846305911898</v>
      </c>
      <c r="L729" s="7">
        <f t="shared" si="23"/>
        <v>9.731153694088121E-2</v>
      </c>
    </row>
    <row r="730" spans="1:12" x14ac:dyDescent="0.25">
      <c r="A730" s="2">
        <v>2017</v>
      </c>
      <c r="B730" s="2">
        <v>23027</v>
      </c>
      <c r="C730" s="3" t="s">
        <v>39</v>
      </c>
      <c r="D730" s="2">
        <v>31</v>
      </c>
      <c r="E730" s="3" t="s">
        <v>18</v>
      </c>
      <c r="F730" s="2">
        <v>4</v>
      </c>
      <c r="G730" s="3" t="s">
        <v>15</v>
      </c>
      <c r="H730" s="2">
        <v>0</v>
      </c>
      <c r="I730" s="2">
        <v>0</v>
      </c>
      <c r="J730" s="2">
        <v>0</v>
      </c>
      <c r="K730" s="7" t="e">
        <f t="shared" si="22"/>
        <v>#DIV/0!</v>
      </c>
      <c r="L730" s="7" t="e">
        <f t="shared" si="23"/>
        <v>#DIV/0!</v>
      </c>
    </row>
    <row r="731" spans="1:12" x14ac:dyDescent="0.25">
      <c r="A731" s="2">
        <v>2017</v>
      </c>
      <c r="B731" s="2">
        <v>23027</v>
      </c>
      <c r="C731" s="3" t="s">
        <v>39</v>
      </c>
      <c r="D731" s="2">
        <v>31</v>
      </c>
      <c r="E731" s="3" t="s">
        <v>18</v>
      </c>
      <c r="F731" s="2">
        <v>5</v>
      </c>
      <c r="G731" s="3" t="s">
        <v>16</v>
      </c>
      <c r="H731" s="2">
        <v>1488845.7224663901</v>
      </c>
      <c r="I731" s="2">
        <v>1343971.5815739001</v>
      </c>
      <c r="J731" s="2">
        <v>144874.140892492</v>
      </c>
      <c r="K731" s="7">
        <f t="shared" si="22"/>
        <v>0.90269365139290947</v>
      </c>
      <c r="L731" s="7">
        <f t="shared" si="23"/>
        <v>9.7306348607091794E-2</v>
      </c>
    </row>
    <row r="732" spans="1:12" x14ac:dyDescent="0.25">
      <c r="A732" s="2">
        <v>2017</v>
      </c>
      <c r="B732" s="2">
        <v>23027</v>
      </c>
      <c r="C732" s="3" t="s">
        <v>39</v>
      </c>
      <c r="D732" s="2">
        <v>32</v>
      </c>
      <c r="E732" s="3" t="s">
        <v>19</v>
      </c>
      <c r="F732" s="2">
        <v>1</v>
      </c>
      <c r="G732" s="3" t="s">
        <v>12</v>
      </c>
      <c r="H732" s="2">
        <v>82886.453012836704</v>
      </c>
      <c r="I732" s="2">
        <v>74820.978741128303</v>
      </c>
      <c r="J732" s="2">
        <v>8065.47427170836</v>
      </c>
      <c r="K732" s="7">
        <f t="shared" si="22"/>
        <v>0.90269249100984816</v>
      </c>
      <c r="L732" s="7">
        <f t="shared" si="23"/>
        <v>9.7307508990151295E-2</v>
      </c>
    </row>
    <row r="733" spans="1:12" x14ac:dyDescent="0.25">
      <c r="A733" s="2">
        <v>2017</v>
      </c>
      <c r="B733" s="2">
        <v>23027</v>
      </c>
      <c r="C733" s="3" t="s">
        <v>39</v>
      </c>
      <c r="D733" s="2">
        <v>32</v>
      </c>
      <c r="E733" s="3" t="s">
        <v>19</v>
      </c>
      <c r="F733" s="2">
        <v>2</v>
      </c>
      <c r="G733" s="3" t="s">
        <v>13</v>
      </c>
      <c r="H733" s="2">
        <v>14132.9895388854</v>
      </c>
      <c r="I733" s="2">
        <v>12757.726982083101</v>
      </c>
      <c r="J733" s="2">
        <v>1375.26255680226</v>
      </c>
      <c r="K733" s="7">
        <f t="shared" si="22"/>
        <v>0.90269131997738961</v>
      </c>
      <c r="L733" s="7">
        <f t="shared" si="23"/>
        <v>9.7308680022607605E-2</v>
      </c>
    </row>
    <row r="734" spans="1:12" x14ac:dyDescent="0.25">
      <c r="A734" s="2">
        <v>2017</v>
      </c>
      <c r="B734" s="2">
        <v>23027</v>
      </c>
      <c r="C734" s="3" t="s">
        <v>39</v>
      </c>
      <c r="D734" s="2">
        <v>32</v>
      </c>
      <c r="E734" s="3" t="s">
        <v>19</v>
      </c>
      <c r="F734" s="2">
        <v>3</v>
      </c>
      <c r="G734" s="3" t="s">
        <v>14</v>
      </c>
      <c r="H734" s="2">
        <v>947704.14323377202</v>
      </c>
      <c r="I734" s="2">
        <v>855482.90511562303</v>
      </c>
      <c r="J734" s="2">
        <v>92221.238118149093</v>
      </c>
      <c r="K734" s="7">
        <f t="shared" si="22"/>
        <v>0.90268984389635554</v>
      </c>
      <c r="L734" s="7">
        <f t="shared" si="23"/>
        <v>9.7310156103644574E-2</v>
      </c>
    </row>
    <row r="735" spans="1:12" x14ac:dyDescent="0.25">
      <c r="A735" s="2">
        <v>2017</v>
      </c>
      <c r="B735" s="2">
        <v>23027</v>
      </c>
      <c r="C735" s="3" t="s">
        <v>39</v>
      </c>
      <c r="D735" s="2">
        <v>32</v>
      </c>
      <c r="E735" s="3" t="s">
        <v>19</v>
      </c>
      <c r="F735" s="2">
        <v>4</v>
      </c>
      <c r="G735" s="3" t="s">
        <v>15</v>
      </c>
      <c r="H735" s="2">
        <v>0</v>
      </c>
      <c r="I735" s="2">
        <v>0</v>
      </c>
      <c r="J735" s="2">
        <v>0</v>
      </c>
      <c r="K735" s="7" t="e">
        <f t="shared" si="22"/>
        <v>#DIV/0!</v>
      </c>
      <c r="L735" s="7" t="e">
        <f t="shared" si="23"/>
        <v>#DIV/0!</v>
      </c>
    </row>
    <row r="736" spans="1:12" x14ac:dyDescent="0.25">
      <c r="A736" s="2">
        <v>2017</v>
      </c>
      <c r="B736" s="2">
        <v>23027</v>
      </c>
      <c r="C736" s="3" t="s">
        <v>39</v>
      </c>
      <c r="D736" s="2">
        <v>32</v>
      </c>
      <c r="E736" s="3" t="s">
        <v>19</v>
      </c>
      <c r="F736" s="2">
        <v>5</v>
      </c>
      <c r="G736" s="3" t="s">
        <v>16</v>
      </c>
      <c r="H736" s="2">
        <v>165168.83551483901</v>
      </c>
      <c r="I736" s="2">
        <v>149096.36641533201</v>
      </c>
      <c r="J736" s="2">
        <v>16072.469099506799</v>
      </c>
      <c r="K736" s="7">
        <f t="shared" si="22"/>
        <v>0.90269066770732898</v>
      </c>
      <c r="L736" s="7">
        <f t="shared" si="23"/>
        <v>9.7309332292669859E-2</v>
      </c>
    </row>
    <row r="737" spans="1:12" x14ac:dyDescent="0.25">
      <c r="A737" s="2">
        <v>2017</v>
      </c>
      <c r="B737" s="2">
        <v>23027</v>
      </c>
      <c r="C737" s="3" t="s">
        <v>39</v>
      </c>
      <c r="D737" s="2">
        <v>42</v>
      </c>
      <c r="E737" s="3" t="s">
        <v>20</v>
      </c>
      <c r="F737" s="2">
        <v>1</v>
      </c>
      <c r="G737" s="3" t="s">
        <v>12</v>
      </c>
      <c r="H737" s="2">
        <v>11.9807880274406</v>
      </c>
      <c r="I737" s="2">
        <v>10.8149497654477</v>
      </c>
      <c r="J737" s="2">
        <v>1.16583826199288</v>
      </c>
      <c r="K737" s="7">
        <f t="shared" si="22"/>
        <v>0.90269102004620372</v>
      </c>
      <c r="L737" s="7">
        <f t="shared" si="23"/>
        <v>9.730897995379463E-2</v>
      </c>
    </row>
    <row r="738" spans="1:12" x14ac:dyDescent="0.25">
      <c r="A738" s="2">
        <v>2017</v>
      </c>
      <c r="B738" s="2">
        <v>23027</v>
      </c>
      <c r="C738" s="3" t="s">
        <v>39</v>
      </c>
      <c r="D738" s="2">
        <v>42</v>
      </c>
      <c r="E738" s="3" t="s">
        <v>20</v>
      </c>
      <c r="F738" s="2">
        <v>2</v>
      </c>
      <c r="G738" s="3" t="s">
        <v>13</v>
      </c>
      <c r="H738" s="2">
        <v>42.128899672828602</v>
      </c>
      <c r="I738" s="2">
        <v>38.0294630839606</v>
      </c>
      <c r="J738" s="2">
        <v>4.0994365888679702</v>
      </c>
      <c r="K738" s="7">
        <f t="shared" si="22"/>
        <v>0.90269300597205082</v>
      </c>
      <c r="L738" s="7">
        <f t="shared" si="23"/>
        <v>9.7306994027948401E-2</v>
      </c>
    </row>
    <row r="739" spans="1:12" x14ac:dyDescent="0.25">
      <c r="A739" s="2">
        <v>2017</v>
      </c>
      <c r="B739" s="2">
        <v>23027</v>
      </c>
      <c r="C739" s="3" t="s">
        <v>39</v>
      </c>
      <c r="D739" s="2">
        <v>42</v>
      </c>
      <c r="E739" s="3" t="s">
        <v>20</v>
      </c>
      <c r="F739" s="2">
        <v>3</v>
      </c>
      <c r="G739" s="3" t="s">
        <v>14</v>
      </c>
      <c r="H739" s="2">
        <v>2231.4172366299399</v>
      </c>
      <c r="I739" s="2">
        <v>2014.2807489812001</v>
      </c>
      <c r="J739" s="2">
        <v>217.13648764874199</v>
      </c>
      <c r="K739" s="7">
        <f t="shared" si="22"/>
        <v>0.90269122059096563</v>
      </c>
      <c r="L739" s="7">
        <f t="shared" si="23"/>
        <v>9.7308779409035318E-2</v>
      </c>
    </row>
    <row r="740" spans="1:12" x14ac:dyDescent="0.25">
      <c r="A740" s="2">
        <v>2017</v>
      </c>
      <c r="B740" s="2">
        <v>23027</v>
      </c>
      <c r="C740" s="3" t="s">
        <v>39</v>
      </c>
      <c r="D740" s="2">
        <v>42</v>
      </c>
      <c r="E740" s="3" t="s">
        <v>20</v>
      </c>
      <c r="F740" s="2">
        <v>4</v>
      </c>
      <c r="G740" s="3" t="s">
        <v>15</v>
      </c>
      <c r="H740" s="2">
        <v>0</v>
      </c>
      <c r="I740" s="2">
        <v>0</v>
      </c>
      <c r="J740" s="2">
        <v>0</v>
      </c>
      <c r="K740" s="7" t="e">
        <f t="shared" si="22"/>
        <v>#DIV/0!</v>
      </c>
      <c r="L740" s="7" t="e">
        <f t="shared" si="23"/>
        <v>#DIV/0!</v>
      </c>
    </row>
    <row r="741" spans="1:12" x14ac:dyDescent="0.25">
      <c r="A741" s="2">
        <v>2017</v>
      </c>
      <c r="B741" s="2">
        <v>23027</v>
      </c>
      <c r="C741" s="3" t="s">
        <v>39</v>
      </c>
      <c r="D741" s="2">
        <v>42</v>
      </c>
      <c r="E741" s="3" t="s">
        <v>20</v>
      </c>
      <c r="F741" s="2">
        <v>5</v>
      </c>
      <c r="G741" s="3" t="s">
        <v>16</v>
      </c>
      <c r="H741" s="2">
        <v>270.49656704586403</v>
      </c>
      <c r="I741" s="2">
        <v>244.17549137538501</v>
      </c>
      <c r="J741" s="2">
        <v>26.321075670479001</v>
      </c>
      <c r="K741" s="7">
        <f t="shared" si="22"/>
        <v>0.90269349456839443</v>
      </c>
      <c r="L741" s="7">
        <f t="shared" si="23"/>
        <v>9.7306505431605475E-2</v>
      </c>
    </row>
    <row r="742" spans="1:12" x14ac:dyDescent="0.25">
      <c r="A742" s="2">
        <v>2017</v>
      </c>
      <c r="B742" s="2">
        <v>23027</v>
      </c>
      <c r="C742" s="3" t="s">
        <v>39</v>
      </c>
      <c r="D742" s="2">
        <v>43</v>
      </c>
      <c r="E742" s="3" t="s">
        <v>21</v>
      </c>
      <c r="F742" s="2">
        <v>1</v>
      </c>
      <c r="G742" s="3" t="s">
        <v>12</v>
      </c>
      <c r="H742" s="2">
        <v>204.91923918019199</v>
      </c>
      <c r="I742" s="2">
        <v>184.97934659184401</v>
      </c>
      <c r="J742" s="2">
        <v>19.939892588347899</v>
      </c>
      <c r="K742" s="7">
        <f t="shared" si="22"/>
        <v>0.90269389702928671</v>
      </c>
      <c r="L742" s="7">
        <f t="shared" si="23"/>
        <v>9.7306102970712863E-2</v>
      </c>
    </row>
    <row r="743" spans="1:12" x14ac:dyDescent="0.25">
      <c r="A743" s="2">
        <v>2017</v>
      </c>
      <c r="B743" s="2">
        <v>23027</v>
      </c>
      <c r="C743" s="3" t="s">
        <v>39</v>
      </c>
      <c r="D743" s="2">
        <v>43</v>
      </c>
      <c r="E743" s="3" t="s">
        <v>21</v>
      </c>
      <c r="F743" s="2">
        <v>2</v>
      </c>
      <c r="G743" s="3" t="s">
        <v>13</v>
      </c>
      <c r="H743" s="2">
        <v>154.56175544746</v>
      </c>
      <c r="I743" s="2">
        <v>139.52260392861899</v>
      </c>
      <c r="J743" s="2">
        <v>15.039151518841599</v>
      </c>
      <c r="K743" s="7">
        <f t="shared" si="22"/>
        <v>0.90269810616926349</v>
      </c>
      <c r="L743" s="7">
        <f t="shared" si="23"/>
        <v>9.7301893830740296E-2</v>
      </c>
    </row>
    <row r="744" spans="1:12" x14ac:dyDescent="0.25">
      <c r="A744" s="2">
        <v>2017</v>
      </c>
      <c r="B744" s="2">
        <v>23027</v>
      </c>
      <c r="C744" s="3" t="s">
        <v>39</v>
      </c>
      <c r="D744" s="2">
        <v>43</v>
      </c>
      <c r="E744" s="3" t="s">
        <v>21</v>
      </c>
      <c r="F744" s="2">
        <v>3</v>
      </c>
      <c r="G744" s="3" t="s">
        <v>14</v>
      </c>
      <c r="H744" s="2">
        <v>8204.6472809345705</v>
      </c>
      <c r="I744" s="2">
        <v>7406.2691394253397</v>
      </c>
      <c r="J744" s="2">
        <v>798.378141509226</v>
      </c>
      <c r="K744" s="7">
        <f t="shared" si="22"/>
        <v>0.90269196052285505</v>
      </c>
      <c r="L744" s="7">
        <f t="shared" si="23"/>
        <v>9.7308039477144323E-2</v>
      </c>
    </row>
    <row r="745" spans="1:12" x14ac:dyDescent="0.25">
      <c r="A745" s="2">
        <v>2017</v>
      </c>
      <c r="B745" s="2">
        <v>23027</v>
      </c>
      <c r="C745" s="3" t="s">
        <v>39</v>
      </c>
      <c r="D745" s="2">
        <v>43</v>
      </c>
      <c r="E745" s="3" t="s">
        <v>21</v>
      </c>
      <c r="F745" s="2">
        <v>4</v>
      </c>
      <c r="G745" s="3" t="s">
        <v>15</v>
      </c>
      <c r="H745" s="2">
        <v>0</v>
      </c>
      <c r="I745" s="2">
        <v>0</v>
      </c>
      <c r="J745" s="2">
        <v>0</v>
      </c>
      <c r="K745" s="7" t="e">
        <f t="shared" si="22"/>
        <v>#DIV/0!</v>
      </c>
      <c r="L745" s="7" t="e">
        <f t="shared" si="23"/>
        <v>#DIV/0!</v>
      </c>
    </row>
    <row r="746" spans="1:12" x14ac:dyDescent="0.25">
      <c r="A746" s="2">
        <v>2017</v>
      </c>
      <c r="B746" s="2">
        <v>23027</v>
      </c>
      <c r="C746" s="3" t="s">
        <v>39</v>
      </c>
      <c r="D746" s="2">
        <v>43</v>
      </c>
      <c r="E746" s="3" t="s">
        <v>21</v>
      </c>
      <c r="F746" s="2">
        <v>5</v>
      </c>
      <c r="G746" s="3" t="s">
        <v>16</v>
      </c>
      <c r="H746" s="2">
        <v>1007.27619039972</v>
      </c>
      <c r="I746" s="2">
        <v>909.25634771231501</v>
      </c>
      <c r="J746" s="2">
        <v>98.019842687404093</v>
      </c>
      <c r="K746" s="7">
        <f t="shared" si="22"/>
        <v>0.90268821637836238</v>
      </c>
      <c r="L746" s="7">
        <f t="shared" si="23"/>
        <v>9.7311783621636713E-2</v>
      </c>
    </row>
    <row r="747" spans="1:12" x14ac:dyDescent="0.25">
      <c r="A747" s="2">
        <v>2017</v>
      </c>
      <c r="B747" s="2">
        <v>23027</v>
      </c>
      <c r="C747" s="3" t="s">
        <v>39</v>
      </c>
      <c r="D747" s="2">
        <v>51</v>
      </c>
      <c r="E747" s="3" t="s">
        <v>22</v>
      </c>
      <c r="F747" s="2">
        <v>1</v>
      </c>
      <c r="G747" s="3" t="s">
        <v>12</v>
      </c>
      <c r="H747" s="2">
        <v>36.133571545050302</v>
      </c>
      <c r="I747" s="2">
        <v>32.617452408518901</v>
      </c>
      <c r="J747" s="2">
        <v>3.51611913653137</v>
      </c>
      <c r="K747" s="7">
        <f t="shared" si="22"/>
        <v>0.90269107131722071</v>
      </c>
      <c r="L747" s="7">
        <f t="shared" si="23"/>
        <v>9.7308928682778378E-2</v>
      </c>
    </row>
    <row r="748" spans="1:12" x14ac:dyDescent="0.25">
      <c r="A748" s="2">
        <v>2017</v>
      </c>
      <c r="B748" s="2">
        <v>23027</v>
      </c>
      <c r="C748" s="3" t="s">
        <v>39</v>
      </c>
      <c r="D748" s="2">
        <v>51</v>
      </c>
      <c r="E748" s="3" t="s">
        <v>22</v>
      </c>
      <c r="F748" s="2">
        <v>2</v>
      </c>
      <c r="G748" s="3" t="s">
        <v>13</v>
      </c>
      <c r="H748" s="2">
        <v>23.025696916620699</v>
      </c>
      <c r="I748" s="2">
        <v>20.785108137186199</v>
      </c>
      <c r="J748" s="2">
        <v>2.2405887794344599</v>
      </c>
      <c r="K748" s="7">
        <f t="shared" si="22"/>
        <v>0.90269181482115446</v>
      </c>
      <c r="L748" s="7">
        <f t="shared" si="23"/>
        <v>9.7308185178843806E-2</v>
      </c>
    </row>
    <row r="749" spans="1:12" x14ac:dyDescent="0.25">
      <c r="A749" s="2">
        <v>2017</v>
      </c>
      <c r="B749" s="2">
        <v>23027</v>
      </c>
      <c r="C749" s="3" t="s">
        <v>39</v>
      </c>
      <c r="D749" s="2">
        <v>51</v>
      </c>
      <c r="E749" s="3" t="s">
        <v>22</v>
      </c>
      <c r="F749" s="2">
        <v>3</v>
      </c>
      <c r="G749" s="3" t="s">
        <v>14</v>
      </c>
      <c r="H749" s="2">
        <v>2246.8184199974899</v>
      </c>
      <c r="I749" s="2">
        <v>2028.1797138096199</v>
      </c>
      <c r="J749" s="2">
        <v>218.638706187868</v>
      </c>
      <c r="K749" s="7">
        <f t="shared" si="22"/>
        <v>0.90268964138716901</v>
      </c>
      <c r="L749" s="7">
        <f t="shared" si="23"/>
        <v>9.7310358612830078E-2</v>
      </c>
    </row>
    <row r="750" spans="1:12" x14ac:dyDescent="0.25">
      <c r="A750" s="2">
        <v>2017</v>
      </c>
      <c r="B750" s="2">
        <v>23027</v>
      </c>
      <c r="C750" s="3" t="s">
        <v>39</v>
      </c>
      <c r="D750" s="2">
        <v>51</v>
      </c>
      <c r="E750" s="3" t="s">
        <v>22</v>
      </c>
      <c r="F750" s="2">
        <v>4</v>
      </c>
      <c r="G750" s="3" t="s">
        <v>15</v>
      </c>
      <c r="H750" s="2">
        <v>0</v>
      </c>
      <c r="I750" s="2">
        <v>0</v>
      </c>
      <c r="J750" s="2">
        <v>0</v>
      </c>
      <c r="K750" s="7" t="e">
        <f t="shared" si="22"/>
        <v>#DIV/0!</v>
      </c>
      <c r="L750" s="7" t="e">
        <f t="shared" si="23"/>
        <v>#DIV/0!</v>
      </c>
    </row>
    <row r="751" spans="1:12" x14ac:dyDescent="0.25">
      <c r="A751" s="2">
        <v>2017</v>
      </c>
      <c r="B751" s="2">
        <v>23027</v>
      </c>
      <c r="C751" s="3" t="s">
        <v>39</v>
      </c>
      <c r="D751" s="2">
        <v>51</v>
      </c>
      <c r="E751" s="3" t="s">
        <v>22</v>
      </c>
      <c r="F751" s="2">
        <v>5</v>
      </c>
      <c r="G751" s="3" t="s">
        <v>16</v>
      </c>
      <c r="H751" s="2">
        <v>328.68790571385398</v>
      </c>
      <c r="I751" s="2">
        <v>296.70402086361003</v>
      </c>
      <c r="J751" s="2">
        <v>31.9838848502445</v>
      </c>
      <c r="K751" s="7">
        <f t="shared" si="22"/>
        <v>0.90269223693892719</v>
      </c>
      <c r="L751" s="7">
        <f t="shared" si="23"/>
        <v>9.7307763061074512E-2</v>
      </c>
    </row>
    <row r="752" spans="1:12" x14ac:dyDescent="0.25">
      <c r="A752" s="2">
        <v>2017</v>
      </c>
      <c r="B752" s="2">
        <v>23027</v>
      </c>
      <c r="C752" s="3" t="s">
        <v>39</v>
      </c>
      <c r="D752" s="2">
        <v>52</v>
      </c>
      <c r="E752" s="3" t="s">
        <v>23</v>
      </c>
      <c r="F752" s="2">
        <v>1</v>
      </c>
      <c r="G752" s="3" t="s">
        <v>12</v>
      </c>
      <c r="H752" s="2">
        <v>13126.514614871099</v>
      </c>
      <c r="I752" s="2">
        <v>11849.1915014277</v>
      </c>
      <c r="J752" s="2">
        <v>1277.32311344341</v>
      </c>
      <c r="K752" s="7">
        <f t="shared" si="22"/>
        <v>0.90269137307809699</v>
      </c>
      <c r="L752" s="7">
        <f t="shared" si="23"/>
        <v>9.7308626921903826E-2</v>
      </c>
    </row>
    <row r="753" spans="1:12" x14ac:dyDescent="0.25">
      <c r="A753" s="2">
        <v>2017</v>
      </c>
      <c r="B753" s="2">
        <v>23027</v>
      </c>
      <c r="C753" s="3" t="s">
        <v>39</v>
      </c>
      <c r="D753" s="2">
        <v>52</v>
      </c>
      <c r="E753" s="3" t="s">
        <v>23</v>
      </c>
      <c r="F753" s="2">
        <v>2</v>
      </c>
      <c r="G753" s="3" t="s">
        <v>13</v>
      </c>
      <c r="H753" s="2">
        <v>4749.3757670965897</v>
      </c>
      <c r="I753" s="2">
        <v>4287.2231773305703</v>
      </c>
      <c r="J753" s="2">
        <v>462.152589766017</v>
      </c>
      <c r="K753" s="7">
        <f t="shared" si="22"/>
        <v>0.90269192996524161</v>
      </c>
      <c r="L753" s="7">
        <f t="shared" si="23"/>
        <v>9.7308070034757901E-2</v>
      </c>
    </row>
    <row r="754" spans="1:12" x14ac:dyDescent="0.25">
      <c r="A754" s="2">
        <v>2017</v>
      </c>
      <c r="B754" s="2">
        <v>23027</v>
      </c>
      <c r="C754" s="3" t="s">
        <v>39</v>
      </c>
      <c r="D754" s="2">
        <v>52</v>
      </c>
      <c r="E754" s="3" t="s">
        <v>23</v>
      </c>
      <c r="F754" s="2">
        <v>3</v>
      </c>
      <c r="G754" s="3" t="s">
        <v>14</v>
      </c>
      <c r="H754" s="2">
        <v>516840.43491794798</v>
      </c>
      <c r="I754" s="2">
        <v>466547.58914841397</v>
      </c>
      <c r="J754" s="2">
        <v>50292.845769533502</v>
      </c>
      <c r="K754" s="7">
        <f t="shared" si="22"/>
        <v>0.90269173545309334</v>
      </c>
      <c r="L754" s="7">
        <f t="shared" si="23"/>
        <v>9.7308264546905748E-2</v>
      </c>
    </row>
    <row r="755" spans="1:12" x14ac:dyDescent="0.25">
      <c r="A755" s="2">
        <v>2017</v>
      </c>
      <c r="B755" s="2">
        <v>23027</v>
      </c>
      <c r="C755" s="3" t="s">
        <v>39</v>
      </c>
      <c r="D755" s="2">
        <v>52</v>
      </c>
      <c r="E755" s="3" t="s">
        <v>23</v>
      </c>
      <c r="F755" s="2">
        <v>4</v>
      </c>
      <c r="G755" s="3" t="s">
        <v>15</v>
      </c>
      <c r="H755" s="2">
        <v>0</v>
      </c>
      <c r="I755" s="2">
        <v>0</v>
      </c>
      <c r="J755" s="2">
        <v>0</v>
      </c>
      <c r="K755" s="7" t="e">
        <f t="shared" si="22"/>
        <v>#DIV/0!</v>
      </c>
      <c r="L755" s="7" t="e">
        <f t="shared" si="23"/>
        <v>#DIV/0!</v>
      </c>
    </row>
    <row r="756" spans="1:12" x14ac:dyDescent="0.25">
      <c r="A756" s="2">
        <v>2017</v>
      </c>
      <c r="B756" s="2">
        <v>23027</v>
      </c>
      <c r="C756" s="3" t="s">
        <v>39</v>
      </c>
      <c r="D756" s="2">
        <v>52</v>
      </c>
      <c r="E756" s="3" t="s">
        <v>23</v>
      </c>
      <c r="F756" s="2">
        <v>5</v>
      </c>
      <c r="G756" s="3" t="s">
        <v>16</v>
      </c>
      <c r="H756" s="2">
        <v>73690.276534573102</v>
      </c>
      <c r="I756" s="2">
        <v>66519.668104383396</v>
      </c>
      <c r="J756" s="2">
        <v>7170.6084301897799</v>
      </c>
      <c r="K756" s="7">
        <f t="shared" si="22"/>
        <v>0.90269261064822459</v>
      </c>
      <c r="L756" s="7">
        <f t="shared" si="23"/>
        <v>9.7307389351776435E-2</v>
      </c>
    </row>
    <row r="757" spans="1:12" x14ac:dyDescent="0.25">
      <c r="A757" s="2">
        <v>2017</v>
      </c>
      <c r="B757" s="2">
        <v>23027</v>
      </c>
      <c r="C757" s="3" t="s">
        <v>39</v>
      </c>
      <c r="D757" s="2">
        <v>53</v>
      </c>
      <c r="E757" s="3" t="s">
        <v>24</v>
      </c>
      <c r="F757" s="2">
        <v>1</v>
      </c>
      <c r="G757" s="3" t="s">
        <v>12</v>
      </c>
      <c r="H757" s="2">
        <v>0</v>
      </c>
      <c r="I757" s="2">
        <v>0</v>
      </c>
      <c r="J757" s="2">
        <v>0</v>
      </c>
      <c r="K757" s="7" t="e">
        <f t="shared" si="22"/>
        <v>#DIV/0!</v>
      </c>
      <c r="L757" s="7" t="e">
        <f t="shared" si="23"/>
        <v>#DIV/0!</v>
      </c>
    </row>
    <row r="758" spans="1:12" x14ac:dyDescent="0.25">
      <c r="A758" s="2">
        <v>2017</v>
      </c>
      <c r="B758" s="2">
        <v>23027</v>
      </c>
      <c r="C758" s="3" t="s">
        <v>39</v>
      </c>
      <c r="D758" s="2">
        <v>53</v>
      </c>
      <c r="E758" s="3" t="s">
        <v>24</v>
      </c>
      <c r="F758" s="2">
        <v>2</v>
      </c>
      <c r="G758" s="3" t="s">
        <v>13</v>
      </c>
      <c r="H758" s="2">
        <v>0</v>
      </c>
      <c r="I758" s="2">
        <v>0</v>
      </c>
      <c r="J758" s="2">
        <v>0</v>
      </c>
      <c r="K758" s="7" t="e">
        <f t="shared" si="22"/>
        <v>#DIV/0!</v>
      </c>
      <c r="L758" s="7" t="e">
        <f t="shared" si="23"/>
        <v>#DIV/0!</v>
      </c>
    </row>
    <row r="759" spans="1:12" x14ac:dyDescent="0.25">
      <c r="A759" s="2">
        <v>2017</v>
      </c>
      <c r="B759" s="2">
        <v>23027</v>
      </c>
      <c r="C759" s="3" t="s">
        <v>39</v>
      </c>
      <c r="D759" s="2">
        <v>53</v>
      </c>
      <c r="E759" s="3" t="s">
        <v>24</v>
      </c>
      <c r="F759" s="2">
        <v>3</v>
      </c>
      <c r="G759" s="3" t="s">
        <v>14</v>
      </c>
      <c r="H759" s="2">
        <v>0</v>
      </c>
      <c r="I759" s="2">
        <v>0</v>
      </c>
      <c r="J759" s="2">
        <v>0</v>
      </c>
      <c r="K759" s="7" t="e">
        <f t="shared" si="22"/>
        <v>#DIV/0!</v>
      </c>
      <c r="L759" s="7" t="e">
        <f t="shared" si="23"/>
        <v>#DIV/0!</v>
      </c>
    </row>
    <row r="760" spans="1:12" x14ac:dyDescent="0.25">
      <c r="A760" s="2">
        <v>2017</v>
      </c>
      <c r="B760" s="2">
        <v>23027</v>
      </c>
      <c r="C760" s="3" t="s">
        <v>39</v>
      </c>
      <c r="D760" s="2">
        <v>53</v>
      </c>
      <c r="E760" s="3" t="s">
        <v>24</v>
      </c>
      <c r="F760" s="2">
        <v>4</v>
      </c>
      <c r="G760" s="3" t="s">
        <v>15</v>
      </c>
      <c r="H760" s="2">
        <v>0</v>
      </c>
      <c r="I760" s="2">
        <v>0</v>
      </c>
      <c r="J760" s="2">
        <v>0</v>
      </c>
      <c r="K760" s="7" t="e">
        <f t="shared" si="22"/>
        <v>#DIV/0!</v>
      </c>
      <c r="L760" s="7" t="e">
        <f t="shared" si="23"/>
        <v>#DIV/0!</v>
      </c>
    </row>
    <row r="761" spans="1:12" x14ac:dyDescent="0.25">
      <c r="A761" s="2">
        <v>2017</v>
      </c>
      <c r="B761" s="2">
        <v>23027</v>
      </c>
      <c r="C761" s="3" t="s">
        <v>39</v>
      </c>
      <c r="D761" s="2">
        <v>53</v>
      </c>
      <c r="E761" s="3" t="s">
        <v>24</v>
      </c>
      <c r="F761" s="2">
        <v>5</v>
      </c>
      <c r="G761" s="3" t="s">
        <v>16</v>
      </c>
      <c r="H761" s="2">
        <v>0</v>
      </c>
      <c r="I761" s="2">
        <v>0</v>
      </c>
      <c r="J761" s="2">
        <v>0</v>
      </c>
      <c r="K761" s="7" t="e">
        <f t="shared" si="22"/>
        <v>#DIV/0!</v>
      </c>
      <c r="L761" s="7" t="e">
        <f t="shared" si="23"/>
        <v>#DIV/0!</v>
      </c>
    </row>
    <row r="762" spans="1:12" x14ac:dyDescent="0.25">
      <c r="A762" s="2">
        <v>2017</v>
      </c>
      <c r="B762" s="2">
        <v>23027</v>
      </c>
      <c r="C762" s="3" t="s">
        <v>39</v>
      </c>
      <c r="D762" s="2">
        <v>54</v>
      </c>
      <c r="E762" s="3" t="s">
        <v>25</v>
      </c>
      <c r="F762" s="2">
        <v>1</v>
      </c>
      <c r="G762" s="3" t="s">
        <v>12</v>
      </c>
      <c r="H762" s="2">
        <v>820.409904603923</v>
      </c>
      <c r="I762" s="2">
        <v>740.57750620042896</v>
      </c>
      <c r="J762" s="2">
        <v>79.832398403494494</v>
      </c>
      <c r="K762" s="7">
        <f t="shared" si="22"/>
        <v>0.90269205923100659</v>
      </c>
      <c r="L762" s="7">
        <f t="shared" si="23"/>
        <v>9.730794076899392E-2</v>
      </c>
    </row>
    <row r="763" spans="1:12" x14ac:dyDescent="0.25">
      <c r="A763" s="2">
        <v>2017</v>
      </c>
      <c r="B763" s="2">
        <v>23027</v>
      </c>
      <c r="C763" s="3" t="s">
        <v>39</v>
      </c>
      <c r="D763" s="2">
        <v>54</v>
      </c>
      <c r="E763" s="3" t="s">
        <v>25</v>
      </c>
      <c r="F763" s="2">
        <v>2</v>
      </c>
      <c r="G763" s="3" t="s">
        <v>13</v>
      </c>
      <c r="H763" s="2">
        <v>293.65316558672498</v>
      </c>
      <c r="I763" s="2">
        <v>265.07901610102698</v>
      </c>
      <c r="J763" s="2">
        <v>28.574149485698001</v>
      </c>
      <c r="K763" s="7">
        <f t="shared" si="22"/>
        <v>0.90269422286456114</v>
      </c>
      <c r="L763" s="7">
        <f t="shared" si="23"/>
        <v>9.730577713543892E-2</v>
      </c>
    </row>
    <row r="764" spans="1:12" x14ac:dyDescent="0.25">
      <c r="A764" s="2">
        <v>2017</v>
      </c>
      <c r="B764" s="2">
        <v>23027</v>
      </c>
      <c r="C764" s="3" t="s">
        <v>39</v>
      </c>
      <c r="D764" s="2">
        <v>54</v>
      </c>
      <c r="E764" s="3" t="s">
        <v>25</v>
      </c>
      <c r="F764" s="2">
        <v>3</v>
      </c>
      <c r="G764" s="3" t="s">
        <v>14</v>
      </c>
      <c r="H764" s="2">
        <v>28571.3037425601</v>
      </c>
      <c r="I764" s="2">
        <v>25791.084368077201</v>
      </c>
      <c r="J764" s="2">
        <v>2780.2193744828501</v>
      </c>
      <c r="K764" s="7">
        <f t="shared" si="22"/>
        <v>0.90269189675298378</v>
      </c>
      <c r="L764" s="7">
        <f t="shared" si="23"/>
        <v>9.7308103247014499E-2</v>
      </c>
    </row>
    <row r="765" spans="1:12" x14ac:dyDescent="0.25">
      <c r="A765" s="2">
        <v>2017</v>
      </c>
      <c r="B765" s="2">
        <v>23027</v>
      </c>
      <c r="C765" s="3" t="s">
        <v>39</v>
      </c>
      <c r="D765" s="2">
        <v>54</v>
      </c>
      <c r="E765" s="3" t="s">
        <v>25</v>
      </c>
      <c r="F765" s="2">
        <v>4</v>
      </c>
      <c r="G765" s="3" t="s">
        <v>15</v>
      </c>
      <c r="H765" s="2">
        <v>0</v>
      </c>
      <c r="I765" s="2">
        <v>0</v>
      </c>
      <c r="J765" s="2">
        <v>0</v>
      </c>
      <c r="K765" s="7" t="e">
        <f t="shared" si="22"/>
        <v>#DIV/0!</v>
      </c>
      <c r="L765" s="7" t="e">
        <f t="shared" si="23"/>
        <v>#DIV/0!</v>
      </c>
    </row>
    <row r="766" spans="1:12" x14ac:dyDescent="0.25">
      <c r="A766" s="2">
        <v>2017</v>
      </c>
      <c r="B766" s="2">
        <v>23027</v>
      </c>
      <c r="C766" s="3" t="s">
        <v>39</v>
      </c>
      <c r="D766" s="2">
        <v>54</v>
      </c>
      <c r="E766" s="3" t="s">
        <v>25</v>
      </c>
      <c r="F766" s="2">
        <v>5</v>
      </c>
      <c r="G766" s="3" t="s">
        <v>16</v>
      </c>
      <c r="H766" s="2">
        <v>3973.2016710401999</v>
      </c>
      <c r="I766" s="2">
        <v>3586.5808961223102</v>
      </c>
      <c r="J766" s="2">
        <v>386.62077491789103</v>
      </c>
      <c r="K766" s="7">
        <f t="shared" si="22"/>
        <v>0.90269288927972513</v>
      </c>
      <c r="L766" s="7">
        <f t="shared" si="23"/>
        <v>9.7307110720275161E-2</v>
      </c>
    </row>
    <row r="767" spans="1:12" x14ac:dyDescent="0.25">
      <c r="A767" s="2">
        <v>2017</v>
      </c>
      <c r="B767" s="2">
        <v>23027</v>
      </c>
      <c r="C767" s="3" t="s">
        <v>39</v>
      </c>
      <c r="D767" s="2">
        <v>61</v>
      </c>
      <c r="E767" s="3" t="s">
        <v>26</v>
      </c>
      <c r="F767" s="2">
        <v>1</v>
      </c>
      <c r="G767" s="3" t="s">
        <v>12</v>
      </c>
      <c r="H767" s="2">
        <v>8.4082448522978392</v>
      </c>
      <c r="I767" s="2">
        <v>7.5900578404287398</v>
      </c>
      <c r="J767" s="2">
        <v>0.81818701186910603</v>
      </c>
      <c r="K767" s="7">
        <f t="shared" si="22"/>
        <v>0.90269229473669499</v>
      </c>
      <c r="L767" s="7">
        <f t="shared" si="23"/>
        <v>9.730770526330576E-2</v>
      </c>
    </row>
    <row r="768" spans="1:12" x14ac:dyDescent="0.25">
      <c r="A768" s="2">
        <v>2017</v>
      </c>
      <c r="B768" s="2">
        <v>23027</v>
      </c>
      <c r="C768" s="3" t="s">
        <v>39</v>
      </c>
      <c r="D768" s="2">
        <v>61</v>
      </c>
      <c r="E768" s="3" t="s">
        <v>26</v>
      </c>
      <c r="F768" s="2">
        <v>2</v>
      </c>
      <c r="G768" s="3" t="s">
        <v>13</v>
      </c>
      <c r="H768" s="2">
        <v>10.1768421902817</v>
      </c>
      <c r="I768" s="2">
        <v>9.1866001797210703</v>
      </c>
      <c r="J768" s="2">
        <v>0.99024201056067296</v>
      </c>
      <c r="K768" s="7">
        <f t="shared" si="22"/>
        <v>0.90269653473586786</v>
      </c>
      <c r="L768" s="7">
        <f t="shared" si="23"/>
        <v>9.7303465264136371E-2</v>
      </c>
    </row>
    <row r="769" spans="1:12" x14ac:dyDescent="0.25">
      <c r="A769" s="2">
        <v>2017</v>
      </c>
      <c r="B769" s="2">
        <v>23027</v>
      </c>
      <c r="C769" s="3" t="s">
        <v>39</v>
      </c>
      <c r="D769" s="2">
        <v>61</v>
      </c>
      <c r="E769" s="3" t="s">
        <v>26</v>
      </c>
      <c r="F769" s="2">
        <v>3</v>
      </c>
      <c r="G769" s="3" t="s">
        <v>14</v>
      </c>
      <c r="H769" s="2">
        <v>215.66886032035899</v>
      </c>
      <c r="I769" s="2">
        <v>194.682703156212</v>
      </c>
      <c r="J769" s="2">
        <v>20.986157164147201</v>
      </c>
      <c r="K769" s="7">
        <f t="shared" si="22"/>
        <v>0.90269268760926491</v>
      </c>
      <c r="L769" s="7">
        <f t="shared" si="23"/>
        <v>9.7307312390736103E-2</v>
      </c>
    </row>
    <row r="770" spans="1:12" x14ac:dyDescent="0.25">
      <c r="A770" s="2">
        <v>2017</v>
      </c>
      <c r="B770" s="2">
        <v>23027</v>
      </c>
      <c r="C770" s="3" t="s">
        <v>39</v>
      </c>
      <c r="D770" s="2">
        <v>61</v>
      </c>
      <c r="E770" s="3" t="s">
        <v>26</v>
      </c>
      <c r="F770" s="2">
        <v>4</v>
      </c>
      <c r="G770" s="3" t="s">
        <v>15</v>
      </c>
      <c r="H770" s="2">
        <v>0</v>
      </c>
      <c r="I770" s="2">
        <v>0</v>
      </c>
      <c r="J770" s="2">
        <v>0</v>
      </c>
      <c r="K770" s="7" t="e">
        <f t="shared" si="22"/>
        <v>#DIV/0!</v>
      </c>
      <c r="L770" s="7" t="e">
        <f t="shared" si="23"/>
        <v>#DIV/0!</v>
      </c>
    </row>
    <row r="771" spans="1:12" x14ac:dyDescent="0.25">
      <c r="A771" s="2">
        <v>2017</v>
      </c>
      <c r="B771" s="2">
        <v>23027</v>
      </c>
      <c r="C771" s="3" t="s">
        <v>39</v>
      </c>
      <c r="D771" s="2">
        <v>61</v>
      </c>
      <c r="E771" s="3" t="s">
        <v>26</v>
      </c>
      <c r="F771" s="2">
        <v>5</v>
      </c>
      <c r="G771" s="3" t="s">
        <v>16</v>
      </c>
      <c r="H771" s="2">
        <v>20.466873800493701</v>
      </c>
      <c r="I771" s="2">
        <v>18.475336691893499</v>
      </c>
      <c r="J771" s="2">
        <v>1.99153710860023</v>
      </c>
      <c r="K771" s="7">
        <f t="shared" ref="K771:K834" si="24">I771/H771</f>
        <v>0.90269461139921814</v>
      </c>
      <c r="L771" s="7">
        <f t="shared" ref="L771:L834" si="25">J771/H771</f>
        <v>9.7305388600783291E-2</v>
      </c>
    </row>
    <row r="772" spans="1:12" x14ac:dyDescent="0.25">
      <c r="A772" s="2">
        <v>2017</v>
      </c>
      <c r="B772" s="2">
        <v>23029</v>
      </c>
      <c r="C772" s="3" t="s">
        <v>40</v>
      </c>
      <c r="D772" s="2">
        <v>11</v>
      </c>
      <c r="E772" s="3" t="s">
        <v>11</v>
      </c>
      <c r="F772" s="2">
        <v>1</v>
      </c>
      <c r="G772" s="3" t="s">
        <v>12</v>
      </c>
      <c r="H772" s="2">
        <v>3260.4541351831499</v>
      </c>
      <c r="I772" s="2">
        <v>2943.1867987178498</v>
      </c>
      <c r="J772" s="2">
        <v>317.26733646530499</v>
      </c>
      <c r="K772" s="7">
        <f t="shared" si="24"/>
        <v>0.90269228662298662</v>
      </c>
      <c r="L772" s="7">
        <f t="shared" si="25"/>
        <v>9.7307713377014909E-2</v>
      </c>
    </row>
    <row r="773" spans="1:12" x14ac:dyDescent="0.25">
      <c r="A773" s="2">
        <v>2017</v>
      </c>
      <c r="B773" s="2">
        <v>23029</v>
      </c>
      <c r="C773" s="3" t="s">
        <v>40</v>
      </c>
      <c r="D773" s="2">
        <v>11</v>
      </c>
      <c r="E773" s="3" t="s">
        <v>11</v>
      </c>
      <c r="F773" s="2">
        <v>2</v>
      </c>
      <c r="G773" s="3" t="s">
        <v>13</v>
      </c>
      <c r="H773" s="2">
        <v>0</v>
      </c>
      <c r="I773" s="2">
        <v>0</v>
      </c>
      <c r="J773" s="2">
        <v>0</v>
      </c>
      <c r="K773" s="7" t="e">
        <f t="shared" si="24"/>
        <v>#DIV/0!</v>
      </c>
      <c r="L773" s="7" t="e">
        <f t="shared" si="25"/>
        <v>#DIV/0!</v>
      </c>
    </row>
    <row r="774" spans="1:12" x14ac:dyDescent="0.25">
      <c r="A774" s="2">
        <v>2017</v>
      </c>
      <c r="B774" s="2">
        <v>23029</v>
      </c>
      <c r="C774" s="3" t="s">
        <v>40</v>
      </c>
      <c r="D774" s="2">
        <v>11</v>
      </c>
      <c r="E774" s="3" t="s">
        <v>11</v>
      </c>
      <c r="F774" s="2">
        <v>3</v>
      </c>
      <c r="G774" s="3" t="s">
        <v>14</v>
      </c>
      <c r="H774" s="2">
        <v>224547.735309966</v>
      </c>
      <c r="I774" s="2">
        <v>202697.28689614701</v>
      </c>
      <c r="J774" s="2">
        <v>21850.448413819198</v>
      </c>
      <c r="K774" s="7">
        <f t="shared" si="24"/>
        <v>0.90269129909657475</v>
      </c>
      <c r="L774" s="7">
        <f t="shared" si="25"/>
        <v>9.7308700903426207E-2</v>
      </c>
    </row>
    <row r="775" spans="1:12" x14ac:dyDescent="0.25">
      <c r="A775" s="2">
        <v>2017</v>
      </c>
      <c r="B775" s="2">
        <v>23029</v>
      </c>
      <c r="C775" s="3" t="s">
        <v>40</v>
      </c>
      <c r="D775" s="2">
        <v>11</v>
      </c>
      <c r="E775" s="3" t="s">
        <v>11</v>
      </c>
      <c r="F775" s="2">
        <v>4</v>
      </c>
      <c r="G775" s="3" t="s">
        <v>15</v>
      </c>
      <c r="H775" s="2">
        <v>0</v>
      </c>
      <c r="I775" s="2">
        <v>0</v>
      </c>
      <c r="J775" s="2">
        <v>0</v>
      </c>
      <c r="K775" s="7" t="e">
        <f t="shared" si="24"/>
        <v>#DIV/0!</v>
      </c>
      <c r="L775" s="7" t="e">
        <f t="shared" si="25"/>
        <v>#DIV/0!</v>
      </c>
    </row>
    <row r="776" spans="1:12" x14ac:dyDescent="0.25">
      <c r="A776" s="2">
        <v>2017</v>
      </c>
      <c r="B776" s="2">
        <v>23029</v>
      </c>
      <c r="C776" s="3" t="s">
        <v>40</v>
      </c>
      <c r="D776" s="2">
        <v>11</v>
      </c>
      <c r="E776" s="3" t="s">
        <v>11</v>
      </c>
      <c r="F776" s="2">
        <v>5</v>
      </c>
      <c r="G776" s="3" t="s">
        <v>16</v>
      </c>
      <c r="H776" s="2">
        <v>0</v>
      </c>
      <c r="I776" s="2">
        <v>0</v>
      </c>
      <c r="J776" s="2">
        <v>0</v>
      </c>
      <c r="K776" s="7" t="e">
        <f t="shared" si="24"/>
        <v>#DIV/0!</v>
      </c>
      <c r="L776" s="7" t="e">
        <f t="shared" si="25"/>
        <v>#DIV/0!</v>
      </c>
    </row>
    <row r="777" spans="1:12" x14ac:dyDescent="0.25">
      <c r="A777" s="2">
        <v>2017</v>
      </c>
      <c r="B777" s="2">
        <v>23029</v>
      </c>
      <c r="C777" s="3" t="s">
        <v>40</v>
      </c>
      <c r="D777" s="2">
        <v>21</v>
      </c>
      <c r="E777" s="3" t="s">
        <v>17</v>
      </c>
      <c r="F777" s="2">
        <v>1</v>
      </c>
      <c r="G777" s="3" t="s">
        <v>12</v>
      </c>
      <c r="H777" s="2">
        <v>237763.57004086199</v>
      </c>
      <c r="I777" s="2">
        <v>214627.23170721301</v>
      </c>
      <c r="J777" s="2">
        <v>23136.338333649601</v>
      </c>
      <c r="K777" s="7">
        <f t="shared" si="24"/>
        <v>0.90269182814813564</v>
      </c>
      <c r="L777" s="7">
        <f t="shared" si="25"/>
        <v>9.7308171851866937E-2</v>
      </c>
    </row>
    <row r="778" spans="1:12" x14ac:dyDescent="0.25">
      <c r="A778" s="2">
        <v>2017</v>
      </c>
      <c r="B778" s="2">
        <v>23029</v>
      </c>
      <c r="C778" s="3" t="s">
        <v>40</v>
      </c>
      <c r="D778" s="2">
        <v>21</v>
      </c>
      <c r="E778" s="3" t="s">
        <v>17</v>
      </c>
      <c r="F778" s="2">
        <v>2</v>
      </c>
      <c r="G778" s="3" t="s">
        <v>13</v>
      </c>
      <c r="H778" s="2">
        <v>0</v>
      </c>
      <c r="I778" s="2">
        <v>0</v>
      </c>
      <c r="J778" s="2">
        <v>0</v>
      </c>
      <c r="K778" s="7" t="e">
        <f t="shared" si="24"/>
        <v>#DIV/0!</v>
      </c>
      <c r="L778" s="7" t="e">
        <f t="shared" si="25"/>
        <v>#DIV/0!</v>
      </c>
    </row>
    <row r="779" spans="1:12" x14ac:dyDescent="0.25">
      <c r="A779" s="2">
        <v>2017</v>
      </c>
      <c r="B779" s="2">
        <v>23029</v>
      </c>
      <c r="C779" s="3" t="s">
        <v>40</v>
      </c>
      <c r="D779" s="2">
        <v>21</v>
      </c>
      <c r="E779" s="3" t="s">
        <v>17</v>
      </c>
      <c r="F779" s="2">
        <v>3</v>
      </c>
      <c r="G779" s="3" t="s">
        <v>14</v>
      </c>
      <c r="H779" s="2">
        <v>3341086.8367131599</v>
      </c>
      <c r="I779" s="2">
        <v>3015978.1722103101</v>
      </c>
      <c r="J779" s="2">
        <v>325108.66450284998</v>
      </c>
      <c r="K779" s="7">
        <f t="shared" si="24"/>
        <v>0.9026937399739422</v>
      </c>
      <c r="L779" s="7">
        <f t="shared" si="25"/>
        <v>9.7306260026057897E-2</v>
      </c>
    </row>
    <row r="780" spans="1:12" x14ac:dyDescent="0.25">
      <c r="A780" s="2">
        <v>2017</v>
      </c>
      <c r="B780" s="2">
        <v>23029</v>
      </c>
      <c r="C780" s="3" t="s">
        <v>40</v>
      </c>
      <c r="D780" s="2">
        <v>21</v>
      </c>
      <c r="E780" s="3" t="s">
        <v>17</v>
      </c>
      <c r="F780" s="2">
        <v>4</v>
      </c>
      <c r="G780" s="3" t="s">
        <v>15</v>
      </c>
      <c r="H780" s="2">
        <v>0</v>
      </c>
      <c r="I780" s="2">
        <v>0</v>
      </c>
      <c r="J780" s="2">
        <v>0</v>
      </c>
      <c r="K780" s="7" t="e">
        <f t="shared" si="24"/>
        <v>#DIV/0!</v>
      </c>
      <c r="L780" s="7" t="e">
        <f t="shared" si="25"/>
        <v>#DIV/0!</v>
      </c>
    </row>
    <row r="781" spans="1:12" x14ac:dyDescent="0.25">
      <c r="A781" s="2">
        <v>2017</v>
      </c>
      <c r="B781" s="2">
        <v>23029</v>
      </c>
      <c r="C781" s="3" t="s">
        <v>40</v>
      </c>
      <c r="D781" s="2">
        <v>21</v>
      </c>
      <c r="E781" s="3" t="s">
        <v>17</v>
      </c>
      <c r="F781" s="2">
        <v>5</v>
      </c>
      <c r="G781" s="3" t="s">
        <v>16</v>
      </c>
      <c r="H781" s="2">
        <v>0</v>
      </c>
      <c r="I781" s="2">
        <v>0</v>
      </c>
      <c r="J781" s="2">
        <v>0</v>
      </c>
      <c r="K781" s="7" t="e">
        <f t="shared" si="24"/>
        <v>#DIV/0!</v>
      </c>
      <c r="L781" s="7" t="e">
        <f t="shared" si="25"/>
        <v>#DIV/0!</v>
      </c>
    </row>
    <row r="782" spans="1:12" x14ac:dyDescent="0.25">
      <c r="A782" s="2">
        <v>2017</v>
      </c>
      <c r="B782" s="2">
        <v>23029</v>
      </c>
      <c r="C782" s="3" t="s">
        <v>40</v>
      </c>
      <c r="D782" s="2">
        <v>31</v>
      </c>
      <c r="E782" s="3" t="s">
        <v>18</v>
      </c>
      <c r="F782" s="2">
        <v>1</v>
      </c>
      <c r="G782" s="3" t="s">
        <v>12</v>
      </c>
      <c r="H782" s="2">
        <v>590156.30919091799</v>
      </c>
      <c r="I782" s="2">
        <v>532729.66468050797</v>
      </c>
      <c r="J782" s="2">
        <v>57426.644510410602</v>
      </c>
      <c r="K782" s="7">
        <f t="shared" si="24"/>
        <v>0.90269248398082913</v>
      </c>
      <c r="L782" s="7">
        <f t="shared" si="25"/>
        <v>9.7307516019171869E-2</v>
      </c>
    </row>
    <row r="783" spans="1:12" x14ac:dyDescent="0.25">
      <c r="A783" s="2">
        <v>2017</v>
      </c>
      <c r="B783" s="2">
        <v>23029</v>
      </c>
      <c r="C783" s="3" t="s">
        <v>40</v>
      </c>
      <c r="D783" s="2">
        <v>31</v>
      </c>
      <c r="E783" s="3" t="s">
        <v>18</v>
      </c>
      <c r="F783" s="2">
        <v>2</v>
      </c>
      <c r="G783" s="3" t="s">
        <v>13</v>
      </c>
      <c r="H783" s="2">
        <v>0</v>
      </c>
      <c r="I783" s="2">
        <v>0</v>
      </c>
      <c r="J783" s="2">
        <v>0</v>
      </c>
      <c r="K783" s="7" t="e">
        <f t="shared" si="24"/>
        <v>#DIV/0!</v>
      </c>
      <c r="L783" s="7" t="e">
        <f t="shared" si="25"/>
        <v>#DIV/0!</v>
      </c>
    </row>
    <row r="784" spans="1:12" x14ac:dyDescent="0.25">
      <c r="A784" s="2">
        <v>2017</v>
      </c>
      <c r="B784" s="2">
        <v>23029</v>
      </c>
      <c r="C784" s="3" t="s">
        <v>40</v>
      </c>
      <c r="D784" s="2">
        <v>31</v>
      </c>
      <c r="E784" s="3" t="s">
        <v>18</v>
      </c>
      <c r="F784" s="2">
        <v>3</v>
      </c>
      <c r="G784" s="3" t="s">
        <v>14</v>
      </c>
      <c r="H784" s="2">
        <v>10002419.149733599</v>
      </c>
      <c r="I784" s="2">
        <v>9029062.3790725302</v>
      </c>
      <c r="J784" s="2">
        <v>973356.77066103404</v>
      </c>
      <c r="K784" s="7">
        <f t="shared" si="24"/>
        <v>0.9026878641966336</v>
      </c>
      <c r="L784" s="7">
        <f t="shared" si="25"/>
        <v>9.731213580336294E-2</v>
      </c>
    </row>
    <row r="785" spans="1:12" x14ac:dyDescent="0.25">
      <c r="A785" s="2">
        <v>2017</v>
      </c>
      <c r="B785" s="2">
        <v>23029</v>
      </c>
      <c r="C785" s="3" t="s">
        <v>40</v>
      </c>
      <c r="D785" s="2">
        <v>31</v>
      </c>
      <c r="E785" s="3" t="s">
        <v>18</v>
      </c>
      <c r="F785" s="2">
        <v>4</v>
      </c>
      <c r="G785" s="3" t="s">
        <v>15</v>
      </c>
      <c r="H785" s="2">
        <v>0</v>
      </c>
      <c r="I785" s="2">
        <v>0</v>
      </c>
      <c r="J785" s="2">
        <v>0</v>
      </c>
      <c r="K785" s="7" t="e">
        <f t="shared" si="24"/>
        <v>#DIV/0!</v>
      </c>
      <c r="L785" s="7" t="e">
        <f t="shared" si="25"/>
        <v>#DIV/0!</v>
      </c>
    </row>
    <row r="786" spans="1:12" x14ac:dyDescent="0.25">
      <c r="A786" s="2">
        <v>2017</v>
      </c>
      <c r="B786" s="2">
        <v>23029</v>
      </c>
      <c r="C786" s="3" t="s">
        <v>40</v>
      </c>
      <c r="D786" s="2">
        <v>31</v>
      </c>
      <c r="E786" s="3" t="s">
        <v>18</v>
      </c>
      <c r="F786" s="2">
        <v>5</v>
      </c>
      <c r="G786" s="3" t="s">
        <v>16</v>
      </c>
      <c r="H786" s="2">
        <v>0</v>
      </c>
      <c r="I786" s="2">
        <v>0</v>
      </c>
      <c r="J786" s="2">
        <v>0</v>
      </c>
      <c r="K786" s="7" t="e">
        <f t="shared" si="24"/>
        <v>#DIV/0!</v>
      </c>
      <c r="L786" s="7" t="e">
        <f t="shared" si="25"/>
        <v>#DIV/0!</v>
      </c>
    </row>
    <row r="787" spans="1:12" x14ac:dyDescent="0.25">
      <c r="A787" s="2">
        <v>2017</v>
      </c>
      <c r="B787" s="2">
        <v>23029</v>
      </c>
      <c r="C787" s="3" t="s">
        <v>40</v>
      </c>
      <c r="D787" s="2">
        <v>32</v>
      </c>
      <c r="E787" s="3" t="s">
        <v>19</v>
      </c>
      <c r="F787" s="2">
        <v>1</v>
      </c>
      <c r="G787" s="3" t="s">
        <v>12</v>
      </c>
      <c r="H787" s="2">
        <v>67308.822352815303</v>
      </c>
      <c r="I787" s="2">
        <v>60759.130356349997</v>
      </c>
      <c r="J787" s="2">
        <v>6549.6919964653098</v>
      </c>
      <c r="K787" s="7">
        <f t="shared" si="24"/>
        <v>0.90269192406704835</v>
      </c>
      <c r="L787" s="7">
        <f t="shared" si="25"/>
        <v>9.7308075932951724E-2</v>
      </c>
    </row>
    <row r="788" spans="1:12" x14ac:dyDescent="0.25">
      <c r="A788" s="2">
        <v>2017</v>
      </c>
      <c r="B788" s="2">
        <v>23029</v>
      </c>
      <c r="C788" s="3" t="s">
        <v>40</v>
      </c>
      <c r="D788" s="2">
        <v>32</v>
      </c>
      <c r="E788" s="3" t="s">
        <v>19</v>
      </c>
      <c r="F788" s="2">
        <v>2</v>
      </c>
      <c r="G788" s="3" t="s">
        <v>13</v>
      </c>
      <c r="H788" s="2">
        <v>0</v>
      </c>
      <c r="I788" s="2">
        <v>0</v>
      </c>
      <c r="J788" s="2">
        <v>0</v>
      </c>
      <c r="K788" s="7" t="e">
        <f t="shared" si="24"/>
        <v>#DIV/0!</v>
      </c>
      <c r="L788" s="7" t="e">
        <f t="shared" si="25"/>
        <v>#DIV/0!</v>
      </c>
    </row>
    <row r="789" spans="1:12" x14ac:dyDescent="0.25">
      <c r="A789" s="2">
        <v>2017</v>
      </c>
      <c r="B789" s="2">
        <v>23029</v>
      </c>
      <c r="C789" s="3" t="s">
        <v>40</v>
      </c>
      <c r="D789" s="2">
        <v>32</v>
      </c>
      <c r="E789" s="3" t="s">
        <v>19</v>
      </c>
      <c r="F789" s="2">
        <v>3</v>
      </c>
      <c r="G789" s="3" t="s">
        <v>14</v>
      </c>
      <c r="H789" s="2">
        <v>1025798.09547921</v>
      </c>
      <c r="I789" s="2">
        <v>925982.08335957595</v>
      </c>
      <c r="J789" s="2">
        <v>99816.012119630104</v>
      </c>
      <c r="K789" s="7">
        <f t="shared" si="24"/>
        <v>0.90269428988069611</v>
      </c>
      <c r="L789" s="7">
        <f t="shared" si="25"/>
        <v>9.7305710119300073E-2</v>
      </c>
    </row>
    <row r="790" spans="1:12" x14ac:dyDescent="0.25">
      <c r="A790" s="2">
        <v>2017</v>
      </c>
      <c r="B790" s="2">
        <v>23029</v>
      </c>
      <c r="C790" s="3" t="s">
        <v>40</v>
      </c>
      <c r="D790" s="2">
        <v>32</v>
      </c>
      <c r="E790" s="3" t="s">
        <v>19</v>
      </c>
      <c r="F790" s="2">
        <v>4</v>
      </c>
      <c r="G790" s="3" t="s">
        <v>15</v>
      </c>
      <c r="H790" s="2">
        <v>0</v>
      </c>
      <c r="I790" s="2">
        <v>0</v>
      </c>
      <c r="J790" s="2">
        <v>0</v>
      </c>
      <c r="K790" s="7" t="e">
        <f t="shared" si="24"/>
        <v>#DIV/0!</v>
      </c>
      <c r="L790" s="7" t="e">
        <f t="shared" si="25"/>
        <v>#DIV/0!</v>
      </c>
    </row>
    <row r="791" spans="1:12" x14ac:dyDescent="0.25">
      <c r="A791" s="2">
        <v>2017</v>
      </c>
      <c r="B791" s="2">
        <v>23029</v>
      </c>
      <c r="C791" s="3" t="s">
        <v>40</v>
      </c>
      <c r="D791" s="2">
        <v>32</v>
      </c>
      <c r="E791" s="3" t="s">
        <v>19</v>
      </c>
      <c r="F791" s="2">
        <v>5</v>
      </c>
      <c r="G791" s="3" t="s">
        <v>16</v>
      </c>
      <c r="H791" s="2">
        <v>0</v>
      </c>
      <c r="I791" s="2">
        <v>0</v>
      </c>
      <c r="J791" s="2">
        <v>0</v>
      </c>
      <c r="K791" s="7" t="e">
        <f t="shared" si="24"/>
        <v>#DIV/0!</v>
      </c>
      <c r="L791" s="7" t="e">
        <f t="shared" si="25"/>
        <v>#DIV/0!</v>
      </c>
    </row>
    <row r="792" spans="1:12" x14ac:dyDescent="0.25">
      <c r="A792" s="2">
        <v>2017</v>
      </c>
      <c r="B792" s="2">
        <v>23029</v>
      </c>
      <c r="C792" s="3" t="s">
        <v>40</v>
      </c>
      <c r="D792" s="2">
        <v>42</v>
      </c>
      <c r="E792" s="3" t="s">
        <v>20</v>
      </c>
      <c r="F792" s="2">
        <v>1</v>
      </c>
      <c r="G792" s="3" t="s">
        <v>12</v>
      </c>
      <c r="H792" s="2">
        <v>2.9881079079442401</v>
      </c>
      <c r="I792" s="2">
        <v>2.6973387337777401</v>
      </c>
      <c r="J792" s="2">
        <v>0.290769174166505</v>
      </c>
      <c r="K792" s="7">
        <f t="shared" si="24"/>
        <v>0.90269120690271742</v>
      </c>
      <c r="L792" s="7">
        <f t="shared" si="25"/>
        <v>9.7308793097284269E-2</v>
      </c>
    </row>
    <row r="793" spans="1:12" x14ac:dyDescent="0.25">
      <c r="A793" s="2">
        <v>2017</v>
      </c>
      <c r="B793" s="2">
        <v>23029</v>
      </c>
      <c r="C793" s="3" t="s">
        <v>40</v>
      </c>
      <c r="D793" s="2">
        <v>42</v>
      </c>
      <c r="E793" s="3" t="s">
        <v>20</v>
      </c>
      <c r="F793" s="2">
        <v>2</v>
      </c>
      <c r="G793" s="3" t="s">
        <v>13</v>
      </c>
      <c r="H793" s="2">
        <v>0</v>
      </c>
      <c r="I793" s="2">
        <v>0</v>
      </c>
      <c r="J793" s="2">
        <v>0</v>
      </c>
      <c r="K793" s="7" t="e">
        <f t="shared" si="24"/>
        <v>#DIV/0!</v>
      </c>
      <c r="L793" s="7" t="e">
        <f t="shared" si="25"/>
        <v>#DIV/0!</v>
      </c>
    </row>
    <row r="794" spans="1:12" x14ac:dyDescent="0.25">
      <c r="A794" s="2">
        <v>2017</v>
      </c>
      <c r="B794" s="2">
        <v>23029</v>
      </c>
      <c r="C794" s="3" t="s">
        <v>40</v>
      </c>
      <c r="D794" s="2">
        <v>42</v>
      </c>
      <c r="E794" s="3" t="s">
        <v>20</v>
      </c>
      <c r="F794" s="2">
        <v>3</v>
      </c>
      <c r="G794" s="3" t="s">
        <v>14</v>
      </c>
      <c r="H794" s="2">
        <v>562.55816455950196</v>
      </c>
      <c r="I794" s="2">
        <v>507.816823177434</v>
      </c>
      <c r="J794" s="2">
        <v>54.741341382067702</v>
      </c>
      <c r="K794" s="7">
        <f t="shared" si="24"/>
        <v>0.90269212175609981</v>
      </c>
      <c r="L794" s="7">
        <f t="shared" si="25"/>
        <v>9.7307878243899693E-2</v>
      </c>
    </row>
    <row r="795" spans="1:12" x14ac:dyDescent="0.25">
      <c r="A795" s="2">
        <v>2017</v>
      </c>
      <c r="B795" s="2">
        <v>23029</v>
      </c>
      <c r="C795" s="3" t="s">
        <v>40</v>
      </c>
      <c r="D795" s="2">
        <v>42</v>
      </c>
      <c r="E795" s="3" t="s">
        <v>20</v>
      </c>
      <c r="F795" s="2">
        <v>4</v>
      </c>
      <c r="G795" s="3" t="s">
        <v>15</v>
      </c>
      <c r="H795" s="2">
        <v>0</v>
      </c>
      <c r="I795" s="2">
        <v>0</v>
      </c>
      <c r="J795" s="2">
        <v>0</v>
      </c>
      <c r="K795" s="7" t="e">
        <f t="shared" si="24"/>
        <v>#DIV/0!</v>
      </c>
      <c r="L795" s="7" t="e">
        <f t="shared" si="25"/>
        <v>#DIV/0!</v>
      </c>
    </row>
    <row r="796" spans="1:12" x14ac:dyDescent="0.25">
      <c r="A796" s="2">
        <v>2017</v>
      </c>
      <c r="B796" s="2">
        <v>23029</v>
      </c>
      <c r="C796" s="3" t="s">
        <v>40</v>
      </c>
      <c r="D796" s="2">
        <v>42</v>
      </c>
      <c r="E796" s="3" t="s">
        <v>20</v>
      </c>
      <c r="F796" s="2">
        <v>5</v>
      </c>
      <c r="G796" s="3" t="s">
        <v>16</v>
      </c>
      <c r="H796" s="2">
        <v>0</v>
      </c>
      <c r="I796" s="2">
        <v>0</v>
      </c>
      <c r="J796" s="2">
        <v>0</v>
      </c>
      <c r="K796" s="7" t="e">
        <f t="shared" si="24"/>
        <v>#DIV/0!</v>
      </c>
      <c r="L796" s="7" t="e">
        <f t="shared" si="25"/>
        <v>#DIV/0!</v>
      </c>
    </row>
    <row r="797" spans="1:12" x14ac:dyDescent="0.25">
      <c r="A797" s="2">
        <v>2017</v>
      </c>
      <c r="B797" s="2">
        <v>23029</v>
      </c>
      <c r="C797" s="3" t="s">
        <v>40</v>
      </c>
      <c r="D797" s="2">
        <v>43</v>
      </c>
      <c r="E797" s="3" t="s">
        <v>21</v>
      </c>
      <c r="F797" s="2">
        <v>1</v>
      </c>
      <c r="G797" s="3" t="s">
        <v>12</v>
      </c>
      <c r="H797" s="2">
        <v>210.183137613757</v>
      </c>
      <c r="I797" s="2">
        <v>189.730589463846</v>
      </c>
      <c r="J797" s="2">
        <v>20.4525481499109</v>
      </c>
      <c r="K797" s="7">
        <f t="shared" si="24"/>
        <v>0.90269177450621363</v>
      </c>
      <c r="L797" s="7">
        <f t="shared" si="25"/>
        <v>9.7308225493785899E-2</v>
      </c>
    </row>
    <row r="798" spans="1:12" x14ac:dyDescent="0.25">
      <c r="A798" s="2">
        <v>2017</v>
      </c>
      <c r="B798" s="2">
        <v>23029</v>
      </c>
      <c r="C798" s="3" t="s">
        <v>40</v>
      </c>
      <c r="D798" s="2">
        <v>43</v>
      </c>
      <c r="E798" s="3" t="s">
        <v>21</v>
      </c>
      <c r="F798" s="2">
        <v>2</v>
      </c>
      <c r="G798" s="3" t="s">
        <v>13</v>
      </c>
      <c r="H798" s="2">
        <v>0</v>
      </c>
      <c r="I798" s="2">
        <v>0</v>
      </c>
      <c r="J798" s="2">
        <v>0</v>
      </c>
      <c r="K798" s="7" t="e">
        <f t="shared" si="24"/>
        <v>#DIV/0!</v>
      </c>
      <c r="L798" s="7" t="e">
        <f t="shared" si="25"/>
        <v>#DIV/0!</v>
      </c>
    </row>
    <row r="799" spans="1:12" x14ac:dyDescent="0.25">
      <c r="A799" s="2">
        <v>2017</v>
      </c>
      <c r="B799" s="2">
        <v>23029</v>
      </c>
      <c r="C799" s="3" t="s">
        <v>40</v>
      </c>
      <c r="D799" s="2">
        <v>43</v>
      </c>
      <c r="E799" s="3" t="s">
        <v>21</v>
      </c>
      <c r="F799" s="2">
        <v>3</v>
      </c>
      <c r="G799" s="3" t="s">
        <v>14</v>
      </c>
      <c r="H799" s="2">
        <v>8699.9817260657801</v>
      </c>
      <c r="I799" s="2">
        <v>7853.3930062223299</v>
      </c>
      <c r="J799" s="2">
        <v>846.58871984345001</v>
      </c>
      <c r="K799" s="7">
        <f t="shared" si="24"/>
        <v>0.90269074734869748</v>
      </c>
      <c r="L799" s="7">
        <f t="shared" si="25"/>
        <v>9.7309252651302525E-2</v>
      </c>
    </row>
    <row r="800" spans="1:12" x14ac:dyDescent="0.25">
      <c r="A800" s="2">
        <v>2017</v>
      </c>
      <c r="B800" s="2">
        <v>23029</v>
      </c>
      <c r="C800" s="3" t="s">
        <v>40</v>
      </c>
      <c r="D800" s="2">
        <v>43</v>
      </c>
      <c r="E800" s="3" t="s">
        <v>21</v>
      </c>
      <c r="F800" s="2">
        <v>4</v>
      </c>
      <c r="G800" s="3" t="s">
        <v>15</v>
      </c>
      <c r="H800" s="2">
        <v>0</v>
      </c>
      <c r="I800" s="2">
        <v>0</v>
      </c>
      <c r="J800" s="2">
        <v>0</v>
      </c>
      <c r="K800" s="7" t="e">
        <f t="shared" si="24"/>
        <v>#DIV/0!</v>
      </c>
      <c r="L800" s="7" t="e">
        <f t="shared" si="25"/>
        <v>#DIV/0!</v>
      </c>
    </row>
    <row r="801" spans="1:12" x14ac:dyDescent="0.25">
      <c r="A801" s="2">
        <v>2017</v>
      </c>
      <c r="B801" s="2">
        <v>23029</v>
      </c>
      <c r="C801" s="3" t="s">
        <v>40</v>
      </c>
      <c r="D801" s="2">
        <v>43</v>
      </c>
      <c r="E801" s="3" t="s">
        <v>21</v>
      </c>
      <c r="F801" s="2">
        <v>5</v>
      </c>
      <c r="G801" s="3" t="s">
        <v>16</v>
      </c>
      <c r="H801" s="2">
        <v>0</v>
      </c>
      <c r="I801" s="2">
        <v>0</v>
      </c>
      <c r="J801" s="2">
        <v>0</v>
      </c>
      <c r="K801" s="7" t="e">
        <f t="shared" si="24"/>
        <v>#DIV/0!</v>
      </c>
      <c r="L801" s="7" t="e">
        <f t="shared" si="25"/>
        <v>#DIV/0!</v>
      </c>
    </row>
    <row r="802" spans="1:12" x14ac:dyDescent="0.25">
      <c r="A802" s="2">
        <v>2017</v>
      </c>
      <c r="B802" s="2">
        <v>23029</v>
      </c>
      <c r="C802" s="3" t="s">
        <v>40</v>
      </c>
      <c r="D802" s="2">
        <v>51</v>
      </c>
      <c r="E802" s="3" t="s">
        <v>22</v>
      </c>
      <c r="F802" s="2">
        <v>1</v>
      </c>
      <c r="G802" s="3" t="s">
        <v>12</v>
      </c>
      <c r="H802" s="2">
        <v>42.774467348049001</v>
      </c>
      <c r="I802" s="2">
        <v>38.6121504556139</v>
      </c>
      <c r="J802" s="2">
        <v>4.1623168924350802</v>
      </c>
      <c r="K802" s="7">
        <f t="shared" si="24"/>
        <v>0.90269155525498435</v>
      </c>
      <c r="L802" s="7">
        <f t="shared" si="25"/>
        <v>9.7308444745015127E-2</v>
      </c>
    </row>
    <row r="803" spans="1:12" x14ac:dyDescent="0.25">
      <c r="A803" s="2">
        <v>2017</v>
      </c>
      <c r="B803" s="2">
        <v>23029</v>
      </c>
      <c r="C803" s="3" t="s">
        <v>40</v>
      </c>
      <c r="D803" s="2">
        <v>51</v>
      </c>
      <c r="E803" s="3" t="s">
        <v>22</v>
      </c>
      <c r="F803" s="2">
        <v>2</v>
      </c>
      <c r="G803" s="3" t="s">
        <v>13</v>
      </c>
      <c r="H803" s="2">
        <v>0</v>
      </c>
      <c r="I803" s="2">
        <v>0</v>
      </c>
      <c r="J803" s="2">
        <v>0</v>
      </c>
      <c r="K803" s="7" t="e">
        <f t="shared" si="24"/>
        <v>#DIV/0!</v>
      </c>
      <c r="L803" s="7" t="e">
        <f t="shared" si="25"/>
        <v>#DIV/0!</v>
      </c>
    </row>
    <row r="804" spans="1:12" x14ac:dyDescent="0.25">
      <c r="A804" s="2">
        <v>2017</v>
      </c>
      <c r="B804" s="2">
        <v>23029</v>
      </c>
      <c r="C804" s="3" t="s">
        <v>40</v>
      </c>
      <c r="D804" s="2">
        <v>51</v>
      </c>
      <c r="E804" s="3" t="s">
        <v>22</v>
      </c>
      <c r="F804" s="2">
        <v>3</v>
      </c>
      <c r="G804" s="3" t="s">
        <v>14</v>
      </c>
      <c r="H804" s="2">
        <v>2817.6068554935</v>
      </c>
      <c r="I804" s="2">
        <v>2543.4295673035199</v>
      </c>
      <c r="J804" s="2">
        <v>274.17728818997801</v>
      </c>
      <c r="K804" s="7">
        <f t="shared" si="24"/>
        <v>0.90269143203729241</v>
      </c>
      <c r="L804" s="7">
        <f t="shared" si="25"/>
        <v>9.7308567962706857E-2</v>
      </c>
    </row>
    <row r="805" spans="1:12" x14ac:dyDescent="0.25">
      <c r="A805" s="2">
        <v>2017</v>
      </c>
      <c r="B805" s="2">
        <v>23029</v>
      </c>
      <c r="C805" s="3" t="s">
        <v>40</v>
      </c>
      <c r="D805" s="2">
        <v>51</v>
      </c>
      <c r="E805" s="3" t="s">
        <v>22</v>
      </c>
      <c r="F805" s="2">
        <v>4</v>
      </c>
      <c r="G805" s="3" t="s">
        <v>15</v>
      </c>
      <c r="H805" s="2">
        <v>0</v>
      </c>
      <c r="I805" s="2">
        <v>0</v>
      </c>
      <c r="J805" s="2">
        <v>0</v>
      </c>
      <c r="K805" s="7" t="e">
        <f t="shared" si="24"/>
        <v>#DIV/0!</v>
      </c>
      <c r="L805" s="7" t="e">
        <f t="shared" si="25"/>
        <v>#DIV/0!</v>
      </c>
    </row>
    <row r="806" spans="1:12" x14ac:dyDescent="0.25">
      <c r="A806" s="2">
        <v>2017</v>
      </c>
      <c r="B806" s="2">
        <v>23029</v>
      </c>
      <c r="C806" s="3" t="s">
        <v>40</v>
      </c>
      <c r="D806" s="2">
        <v>51</v>
      </c>
      <c r="E806" s="3" t="s">
        <v>22</v>
      </c>
      <c r="F806" s="2">
        <v>5</v>
      </c>
      <c r="G806" s="3" t="s">
        <v>16</v>
      </c>
      <c r="H806" s="2">
        <v>0</v>
      </c>
      <c r="I806" s="2">
        <v>0</v>
      </c>
      <c r="J806" s="2">
        <v>0</v>
      </c>
      <c r="K806" s="7" t="e">
        <f t="shared" si="24"/>
        <v>#DIV/0!</v>
      </c>
      <c r="L806" s="7" t="e">
        <f t="shared" si="25"/>
        <v>#DIV/0!</v>
      </c>
    </row>
    <row r="807" spans="1:12" x14ac:dyDescent="0.25">
      <c r="A807" s="2">
        <v>2017</v>
      </c>
      <c r="B807" s="2">
        <v>23029</v>
      </c>
      <c r="C807" s="3" t="s">
        <v>40</v>
      </c>
      <c r="D807" s="2">
        <v>52</v>
      </c>
      <c r="E807" s="3" t="s">
        <v>23</v>
      </c>
      <c r="F807" s="2">
        <v>1</v>
      </c>
      <c r="G807" s="3" t="s">
        <v>12</v>
      </c>
      <c r="H807" s="2">
        <v>14073.8645140187</v>
      </c>
      <c r="I807" s="2">
        <v>12704.3504213492</v>
      </c>
      <c r="J807" s="2">
        <v>1369.5140926694701</v>
      </c>
      <c r="K807" s="7">
        <f t="shared" si="24"/>
        <v>0.90269097082003635</v>
      </c>
      <c r="L807" s="7">
        <f t="shared" si="25"/>
        <v>9.7309029179961481E-2</v>
      </c>
    </row>
    <row r="808" spans="1:12" x14ac:dyDescent="0.25">
      <c r="A808" s="2">
        <v>2017</v>
      </c>
      <c r="B808" s="2">
        <v>23029</v>
      </c>
      <c r="C808" s="3" t="s">
        <v>40</v>
      </c>
      <c r="D808" s="2">
        <v>52</v>
      </c>
      <c r="E808" s="3" t="s">
        <v>23</v>
      </c>
      <c r="F808" s="2">
        <v>2</v>
      </c>
      <c r="G808" s="3" t="s">
        <v>13</v>
      </c>
      <c r="H808" s="2">
        <v>0</v>
      </c>
      <c r="I808" s="2">
        <v>0</v>
      </c>
      <c r="J808" s="2">
        <v>0</v>
      </c>
      <c r="K808" s="7" t="e">
        <f t="shared" si="24"/>
        <v>#DIV/0!</v>
      </c>
      <c r="L808" s="7" t="e">
        <f t="shared" si="25"/>
        <v>#DIV/0!</v>
      </c>
    </row>
    <row r="809" spans="1:12" x14ac:dyDescent="0.25">
      <c r="A809" s="2">
        <v>2017</v>
      </c>
      <c r="B809" s="2">
        <v>23029</v>
      </c>
      <c r="C809" s="3" t="s">
        <v>40</v>
      </c>
      <c r="D809" s="2">
        <v>52</v>
      </c>
      <c r="E809" s="3" t="s">
        <v>23</v>
      </c>
      <c r="F809" s="2">
        <v>3</v>
      </c>
      <c r="G809" s="3" t="s">
        <v>14</v>
      </c>
      <c r="H809" s="2">
        <v>596814.41113524802</v>
      </c>
      <c r="I809" s="2">
        <v>538740.39999471302</v>
      </c>
      <c r="J809" s="2">
        <v>58074.011140535396</v>
      </c>
      <c r="K809" s="7">
        <f t="shared" si="24"/>
        <v>0.90269334979685256</v>
      </c>
      <c r="L809" s="7">
        <f t="shared" si="25"/>
        <v>9.7306650203148104E-2</v>
      </c>
    </row>
    <row r="810" spans="1:12" x14ac:dyDescent="0.25">
      <c r="A810" s="2">
        <v>2017</v>
      </c>
      <c r="B810" s="2">
        <v>23029</v>
      </c>
      <c r="C810" s="3" t="s">
        <v>40</v>
      </c>
      <c r="D810" s="2">
        <v>52</v>
      </c>
      <c r="E810" s="3" t="s">
        <v>23</v>
      </c>
      <c r="F810" s="2">
        <v>4</v>
      </c>
      <c r="G810" s="3" t="s">
        <v>15</v>
      </c>
      <c r="H810" s="2">
        <v>0</v>
      </c>
      <c r="I810" s="2">
        <v>0</v>
      </c>
      <c r="J810" s="2">
        <v>0</v>
      </c>
      <c r="K810" s="7" t="e">
        <f t="shared" si="24"/>
        <v>#DIV/0!</v>
      </c>
      <c r="L810" s="7" t="e">
        <f t="shared" si="25"/>
        <v>#DIV/0!</v>
      </c>
    </row>
    <row r="811" spans="1:12" x14ac:dyDescent="0.25">
      <c r="A811" s="2">
        <v>2017</v>
      </c>
      <c r="B811" s="2">
        <v>23029</v>
      </c>
      <c r="C811" s="3" t="s">
        <v>40</v>
      </c>
      <c r="D811" s="2">
        <v>52</v>
      </c>
      <c r="E811" s="3" t="s">
        <v>23</v>
      </c>
      <c r="F811" s="2">
        <v>5</v>
      </c>
      <c r="G811" s="3" t="s">
        <v>16</v>
      </c>
      <c r="H811" s="2">
        <v>0</v>
      </c>
      <c r="I811" s="2">
        <v>0</v>
      </c>
      <c r="J811" s="2">
        <v>0</v>
      </c>
      <c r="K811" s="7" t="e">
        <f t="shared" si="24"/>
        <v>#DIV/0!</v>
      </c>
      <c r="L811" s="7" t="e">
        <f t="shared" si="25"/>
        <v>#DIV/0!</v>
      </c>
    </row>
    <row r="812" spans="1:12" x14ac:dyDescent="0.25">
      <c r="A812" s="2">
        <v>2017</v>
      </c>
      <c r="B812" s="2">
        <v>23029</v>
      </c>
      <c r="C812" s="3" t="s">
        <v>40</v>
      </c>
      <c r="D812" s="2">
        <v>53</v>
      </c>
      <c r="E812" s="3" t="s">
        <v>24</v>
      </c>
      <c r="F812" s="2">
        <v>1</v>
      </c>
      <c r="G812" s="3" t="s">
        <v>12</v>
      </c>
      <c r="H812" s="2">
        <v>77.262575112608701</v>
      </c>
      <c r="I812" s="2">
        <v>69.744292741617102</v>
      </c>
      <c r="J812" s="2">
        <v>7.51828237099157</v>
      </c>
      <c r="K812" s="7">
        <f t="shared" si="24"/>
        <v>0.90269179664237376</v>
      </c>
      <c r="L812" s="7">
        <f t="shared" si="25"/>
        <v>9.7308203357625855E-2</v>
      </c>
    </row>
    <row r="813" spans="1:12" x14ac:dyDescent="0.25">
      <c r="A813" s="2">
        <v>2017</v>
      </c>
      <c r="B813" s="2">
        <v>23029</v>
      </c>
      <c r="C813" s="3" t="s">
        <v>40</v>
      </c>
      <c r="D813" s="2">
        <v>53</v>
      </c>
      <c r="E813" s="3" t="s">
        <v>24</v>
      </c>
      <c r="F813" s="2">
        <v>2</v>
      </c>
      <c r="G813" s="3" t="s">
        <v>13</v>
      </c>
      <c r="H813" s="2">
        <v>0</v>
      </c>
      <c r="I813" s="2">
        <v>0</v>
      </c>
      <c r="J813" s="2">
        <v>0</v>
      </c>
      <c r="K813" s="7" t="e">
        <f t="shared" si="24"/>
        <v>#DIV/0!</v>
      </c>
      <c r="L813" s="7" t="e">
        <f t="shared" si="25"/>
        <v>#DIV/0!</v>
      </c>
    </row>
    <row r="814" spans="1:12" x14ac:dyDescent="0.25">
      <c r="A814" s="2">
        <v>2017</v>
      </c>
      <c r="B814" s="2">
        <v>23029</v>
      </c>
      <c r="C814" s="3" t="s">
        <v>40</v>
      </c>
      <c r="D814" s="2">
        <v>53</v>
      </c>
      <c r="E814" s="3" t="s">
        <v>24</v>
      </c>
      <c r="F814" s="2">
        <v>3</v>
      </c>
      <c r="G814" s="3" t="s">
        <v>14</v>
      </c>
      <c r="H814" s="2">
        <v>2793.4423481835101</v>
      </c>
      <c r="I814" s="2">
        <v>2521.6172641083199</v>
      </c>
      <c r="J814" s="2">
        <v>271.825084075186</v>
      </c>
      <c r="K814" s="7">
        <f t="shared" si="24"/>
        <v>0.90269171502610401</v>
      </c>
      <c r="L814" s="7">
        <f t="shared" si="25"/>
        <v>9.7308284973894488E-2</v>
      </c>
    </row>
    <row r="815" spans="1:12" x14ac:dyDescent="0.25">
      <c r="A815" s="2">
        <v>2017</v>
      </c>
      <c r="B815" s="2">
        <v>23029</v>
      </c>
      <c r="C815" s="3" t="s">
        <v>40</v>
      </c>
      <c r="D815" s="2">
        <v>53</v>
      </c>
      <c r="E815" s="3" t="s">
        <v>24</v>
      </c>
      <c r="F815" s="2">
        <v>4</v>
      </c>
      <c r="G815" s="3" t="s">
        <v>15</v>
      </c>
      <c r="H815" s="2">
        <v>0</v>
      </c>
      <c r="I815" s="2">
        <v>0</v>
      </c>
      <c r="J815" s="2">
        <v>0</v>
      </c>
      <c r="K815" s="7" t="e">
        <f t="shared" si="24"/>
        <v>#DIV/0!</v>
      </c>
      <c r="L815" s="7" t="e">
        <f t="shared" si="25"/>
        <v>#DIV/0!</v>
      </c>
    </row>
    <row r="816" spans="1:12" x14ac:dyDescent="0.25">
      <c r="A816" s="2">
        <v>2017</v>
      </c>
      <c r="B816" s="2">
        <v>23029</v>
      </c>
      <c r="C816" s="3" t="s">
        <v>40</v>
      </c>
      <c r="D816" s="2">
        <v>53</v>
      </c>
      <c r="E816" s="3" t="s">
        <v>24</v>
      </c>
      <c r="F816" s="2">
        <v>5</v>
      </c>
      <c r="G816" s="3" t="s">
        <v>16</v>
      </c>
      <c r="H816" s="2">
        <v>0</v>
      </c>
      <c r="I816" s="2">
        <v>0</v>
      </c>
      <c r="J816" s="2">
        <v>0</v>
      </c>
      <c r="K816" s="7" t="e">
        <f t="shared" si="24"/>
        <v>#DIV/0!</v>
      </c>
      <c r="L816" s="7" t="e">
        <f t="shared" si="25"/>
        <v>#DIV/0!</v>
      </c>
    </row>
    <row r="817" spans="1:12" x14ac:dyDescent="0.25">
      <c r="A817" s="2">
        <v>2017</v>
      </c>
      <c r="B817" s="2">
        <v>23029</v>
      </c>
      <c r="C817" s="3" t="s">
        <v>40</v>
      </c>
      <c r="D817" s="2">
        <v>54</v>
      </c>
      <c r="E817" s="3" t="s">
        <v>25</v>
      </c>
      <c r="F817" s="2">
        <v>1</v>
      </c>
      <c r="G817" s="3" t="s">
        <v>12</v>
      </c>
      <c r="H817" s="2">
        <v>578.68470486550405</v>
      </c>
      <c r="I817" s="2">
        <v>522.37428791294201</v>
      </c>
      <c r="J817" s="2">
        <v>56.310416952561901</v>
      </c>
      <c r="K817" s="7">
        <f t="shared" si="24"/>
        <v>0.90269240489836422</v>
      </c>
      <c r="L817" s="7">
        <f t="shared" si="25"/>
        <v>9.7307595101635488E-2</v>
      </c>
    </row>
    <row r="818" spans="1:12" x14ac:dyDescent="0.25">
      <c r="A818" s="2">
        <v>2017</v>
      </c>
      <c r="B818" s="2">
        <v>23029</v>
      </c>
      <c r="C818" s="3" t="s">
        <v>40</v>
      </c>
      <c r="D818" s="2">
        <v>54</v>
      </c>
      <c r="E818" s="3" t="s">
        <v>25</v>
      </c>
      <c r="F818" s="2">
        <v>2</v>
      </c>
      <c r="G818" s="3" t="s">
        <v>13</v>
      </c>
      <c r="H818" s="2">
        <v>0</v>
      </c>
      <c r="I818" s="2">
        <v>0</v>
      </c>
      <c r="J818" s="2">
        <v>0</v>
      </c>
      <c r="K818" s="7" t="e">
        <f t="shared" si="24"/>
        <v>#DIV/0!</v>
      </c>
      <c r="L818" s="7" t="e">
        <f t="shared" si="25"/>
        <v>#DIV/0!</v>
      </c>
    </row>
    <row r="819" spans="1:12" x14ac:dyDescent="0.25">
      <c r="A819" s="2">
        <v>2017</v>
      </c>
      <c r="B819" s="2">
        <v>23029</v>
      </c>
      <c r="C819" s="3" t="s">
        <v>40</v>
      </c>
      <c r="D819" s="2">
        <v>54</v>
      </c>
      <c r="E819" s="3" t="s">
        <v>25</v>
      </c>
      <c r="F819" s="2">
        <v>3</v>
      </c>
      <c r="G819" s="3" t="s">
        <v>14</v>
      </c>
      <c r="H819" s="2">
        <v>22231.346725187999</v>
      </c>
      <c r="I819" s="2">
        <v>20068.047906265099</v>
      </c>
      <c r="J819" s="2">
        <v>2163.29881892289</v>
      </c>
      <c r="K819" s="7">
        <f t="shared" si="24"/>
        <v>0.9026915082714313</v>
      </c>
      <c r="L819" s="7">
        <f t="shared" si="25"/>
        <v>9.7308491728568286E-2</v>
      </c>
    </row>
    <row r="820" spans="1:12" x14ac:dyDescent="0.25">
      <c r="A820" s="2">
        <v>2017</v>
      </c>
      <c r="B820" s="2">
        <v>23029</v>
      </c>
      <c r="C820" s="3" t="s">
        <v>40</v>
      </c>
      <c r="D820" s="2">
        <v>54</v>
      </c>
      <c r="E820" s="3" t="s">
        <v>25</v>
      </c>
      <c r="F820" s="2">
        <v>4</v>
      </c>
      <c r="G820" s="3" t="s">
        <v>15</v>
      </c>
      <c r="H820" s="2">
        <v>0</v>
      </c>
      <c r="I820" s="2">
        <v>0</v>
      </c>
      <c r="J820" s="2">
        <v>0</v>
      </c>
      <c r="K820" s="7" t="e">
        <f t="shared" si="24"/>
        <v>#DIV/0!</v>
      </c>
      <c r="L820" s="7" t="e">
        <f t="shared" si="25"/>
        <v>#DIV/0!</v>
      </c>
    </row>
    <row r="821" spans="1:12" x14ac:dyDescent="0.25">
      <c r="A821" s="2">
        <v>2017</v>
      </c>
      <c r="B821" s="2">
        <v>23029</v>
      </c>
      <c r="C821" s="3" t="s">
        <v>40</v>
      </c>
      <c r="D821" s="2">
        <v>54</v>
      </c>
      <c r="E821" s="3" t="s">
        <v>25</v>
      </c>
      <c r="F821" s="2">
        <v>5</v>
      </c>
      <c r="G821" s="3" t="s">
        <v>16</v>
      </c>
      <c r="H821" s="2">
        <v>0</v>
      </c>
      <c r="I821" s="2">
        <v>0</v>
      </c>
      <c r="J821" s="2">
        <v>0</v>
      </c>
      <c r="K821" s="7" t="e">
        <f t="shared" si="24"/>
        <v>#DIV/0!</v>
      </c>
      <c r="L821" s="7" t="e">
        <f t="shared" si="25"/>
        <v>#DIV/0!</v>
      </c>
    </row>
    <row r="822" spans="1:12" x14ac:dyDescent="0.25">
      <c r="A822" s="2">
        <v>2017</v>
      </c>
      <c r="B822" s="2">
        <v>23029</v>
      </c>
      <c r="C822" s="3" t="s">
        <v>40</v>
      </c>
      <c r="D822" s="2">
        <v>61</v>
      </c>
      <c r="E822" s="3" t="s">
        <v>26</v>
      </c>
      <c r="F822" s="2">
        <v>1</v>
      </c>
      <c r="G822" s="3" t="s">
        <v>12</v>
      </c>
      <c r="H822" s="2">
        <v>6.6433333396872296</v>
      </c>
      <c r="I822" s="2">
        <v>5.9968849471554204</v>
      </c>
      <c r="J822" s="2">
        <v>0.64644839253181197</v>
      </c>
      <c r="K822" s="7">
        <f t="shared" si="24"/>
        <v>0.90269216378622297</v>
      </c>
      <c r="L822" s="7">
        <f t="shared" si="25"/>
        <v>9.7307836213777435E-2</v>
      </c>
    </row>
    <row r="823" spans="1:12" x14ac:dyDescent="0.25">
      <c r="A823" s="2">
        <v>2017</v>
      </c>
      <c r="B823" s="2">
        <v>23029</v>
      </c>
      <c r="C823" s="3" t="s">
        <v>40</v>
      </c>
      <c r="D823" s="2">
        <v>61</v>
      </c>
      <c r="E823" s="3" t="s">
        <v>26</v>
      </c>
      <c r="F823" s="2">
        <v>2</v>
      </c>
      <c r="G823" s="3" t="s">
        <v>13</v>
      </c>
      <c r="H823" s="2">
        <v>0</v>
      </c>
      <c r="I823" s="2">
        <v>0</v>
      </c>
      <c r="J823" s="2">
        <v>0</v>
      </c>
      <c r="K823" s="7" t="e">
        <f t="shared" si="24"/>
        <v>#DIV/0!</v>
      </c>
      <c r="L823" s="7" t="e">
        <f t="shared" si="25"/>
        <v>#DIV/0!</v>
      </c>
    </row>
    <row r="824" spans="1:12" x14ac:dyDescent="0.25">
      <c r="A824" s="2">
        <v>2017</v>
      </c>
      <c r="B824" s="2">
        <v>23029</v>
      </c>
      <c r="C824" s="3" t="s">
        <v>40</v>
      </c>
      <c r="D824" s="2">
        <v>61</v>
      </c>
      <c r="E824" s="3" t="s">
        <v>26</v>
      </c>
      <c r="F824" s="2">
        <v>3</v>
      </c>
      <c r="G824" s="3" t="s">
        <v>14</v>
      </c>
      <c r="H824" s="2">
        <v>393.201657882566</v>
      </c>
      <c r="I824" s="2">
        <v>354.94035950952298</v>
      </c>
      <c r="J824" s="2">
        <v>38.261298373043203</v>
      </c>
      <c r="K824" s="7">
        <f t="shared" si="24"/>
        <v>0.9026929373108844</v>
      </c>
      <c r="L824" s="7">
        <f t="shared" si="25"/>
        <v>9.7307062689116028E-2</v>
      </c>
    </row>
    <row r="825" spans="1:12" x14ac:dyDescent="0.25">
      <c r="A825" s="2">
        <v>2017</v>
      </c>
      <c r="B825" s="2">
        <v>23029</v>
      </c>
      <c r="C825" s="3" t="s">
        <v>40</v>
      </c>
      <c r="D825" s="2">
        <v>61</v>
      </c>
      <c r="E825" s="3" t="s">
        <v>26</v>
      </c>
      <c r="F825" s="2">
        <v>4</v>
      </c>
      <c r="G825" s="3" t="s">
        <v>15</v>
      </c>
      <c r="H825" s="2">
        <v>0</v>
      </c>
      <c r="I825" s="2">
        <v>0</v>
      </c>
      <c r="J825" s="2">
        <v>0</v>
      </c>
      <c r="K825" s="7" t="e">
        <f t="shared" si="24"/>
        <v>#DIV/0!</v>
      </c>
      <c r="L825" s="7" t="e">
        <f t="shared" si="25"/>
        <v>#DIV/0!</v>
      </c>
    </row>
    <row r="826" spans="1:12" x14ac:dyDescent="0.25">
      <c r="A826" s="2">
        <v>2017</v>
      </c>
      <c r="B826" s="2">
        <v>23029</v>
      </c>
      <c r="C826" s="3" t="s">
        <v>40</v>
      </c>
      <c r="D826" s="2">
        <v>61</v>
      </c>
      <c r="E826" s="3" t="s">
        <v>26</v>
      </c>
      <c r="F826" s="2">
        <v>5</v>
      </c>
      <c r="G826" s="3" t="s">
        <v>16</v>
      </c>
      <c r="H826" s="2">
        <v>0</v>
      </c>
      <c r="I826" s="2">
        <v>0</v>
      </c>
      <c r="J826" s="2">
        <v>0</v>
      </c>
      <c r="K826" s="7" t="e">
        <f t="shared" si="24"/>
        <v>#DIV/0!</v>
      </c>
      <c r="L826" s="7" t="e">
        <f t="shared" si="25"/>
        <v>#DIV/0!</v>
      </c>
    </row>
    <row r="827" spans="1:12" x14ac:dyDescent="0.25">
      <c r="A827" s="2">
        <v>2017</v>
      </c>
      <c r="B827" s="2">
        <v>23031</v>
      </c>
      <c r="C827" s="3" t="s">
        <v>41</v>
      </c>
      <c r="D827" s="2">
        <v>11</v>
      </c>
      <c r="E827" s="3" t="s">
        <v>11</v>
      </c>
      <c r="F827" s="2">
        <v>1</v>
      </c>
      <c r="G827" s="3" t="s">
        <v>12</v>
      </c>
      <c r="H827" s="2">
        <v>36014.225025526197</v>
      </c>
      <c r="I827" s="2">
        <v>32509.727331468701</v>
      </c>
      <c r="J827" s="2">
        <v>3504.4976940575102</v>
      </c>
      <c r="K827" s="7">
        <f t="shared" si="24"/>
        <v>0.90269129235535195</v>
      </c>
      <c r="L827" s="7">
        <f t="shared" si="25"/>
        <v>9.730870764464844E-2</v>
      </c>
    </row>
    <row r="828" spans="1:12" x14ac:dyDescent="0.25">
      <c r="A828" s="2">
        <v>2017</v>
      </c>
      <c r="B828" s="2">
        <v>23031</v>
      </c>
      <c r="C828" s="3" t="s">
        <v>41</v>
      </c>
      <c r="D828" s="2">
        <v>11</v>
      </c>
      <c r="E828" s="3" t="s">
        <v>11</v>
      </c>
      <c r="F828" s="2">
        <v>2</v>
      </c>
      <c r="G828" s="3" t="s">
        <v>13</v>
      </c>
      <c r="H828" s="2">
        <v>73465.921946634</v>
      </c>
      <c r="I828" s="2">
        <v>66317.177358048502</v>
      </c>
      <c r="J828" s="2">
        <v>7148.7445885855304</v>
      </c>
      <c r="K828" s="7">
        <f t="shared" si="24"/>
        <v>0.90269305279013068</v>
      </c>
      <c r="L828" s="7">
        <f t="shared" si="25"/>
        <v>9.7306947209869807E-2</v>
      </c>
    </row>
    <row r="829" spans="1:12" x14ac:dyDescent="0.25">
      <c r="A829" s="2">
        <v>2017</v>
      </c>
      <c r="B829" s="2">
        <v>23031</v>
      </c>
      <c r="C829" s="3" t="s">
        <v>41</v>
      </c>
      <c r="D829" s="2">
        <v>11</v>
      </c>
      <c r="E829" s="3" t="s">
        <v>11</v>
      </c>
      <c r="F829" s="2">
        <v>3</v>
      </c>
      <c r="G829" s="3" t="s">
        <v>14</v>
      </c>
      <c r="H829" s="2">
        <v>614888.45047715702</v>
      </c>
      <c r="I829" s="2">
        <v>555055.48440840701</v>
      </c>
      <c r="J829" s="2">
        <v>59832.966068750597</v>
      </c>
      <c r="K829" s="7">
        <f t="shared" si="24"/>
        <v>0.90269297459999565</v>
      </c>
      <c r="L829" s="7">
        <f t="shared" si="25"/>
        <v>9.7307025400005256E-2</v>
      </c>
    </row>
    <row r="830" spans="1:12" x14ac:dyDescent="0.25">
      <c r="A830" s="2">
        <v>2017</v>
      </c>
      <c r="B830" s="2">
        <v>23031</v>
      </c>
      <c r="C830" s="3" t="s">
        <v>41</v>
      </c>
      <c r="D830" s="2">
        <v>11</v>
      </c>
      <c r="E830" s="3" t="s">
        <v>11</v>
      </c>
      <c r="F830" s="2">
        <v>4</v>
      </c>
      <c r="G830" s="3" t="s">
        <v>15</v>
      </c>
      <c r="H830" s="2">
        <v>24258.297649005101</v>
      </c>
      <c r="I830" s="2">
        <v>21897.754290147099</v>
      </c>
      <c r="J830" s="2">
        <v>2360.5433588579999</v>
      </c>
      <c r="K830" s="7">
        <f t="shared" si="24"/>
        <v>0.90269130204382608</v>
      </c>
      <c r="L830" s="7">
        <f t="shared" si="25"/>
        <v>9.7308697956173862E-2</v>
      </c>
    </row>
    <row r="831" spans="1:12" x14ac:dyDescent="0.25">
      <c r="A831" s="2">
        <v>2017</v>
      </c>
      <c r="B831" s="2">
        <v>23031</v>
      </c>
      <c r="C831" s="3" t="s">
        <v>41</v>
      </c>
      <c r="D831" s="2">
        <v>11</v>
      </c>
      <c r="E831" s="3" t="s">
        <v>11</v>
      </c>
      <c r="F831" s="2">
        <v>5</v>
      </c>
      <c r="G831" s="3" t="s">
        <v>16</v>
      </c>
      <c r="H831" s="2">
        <v>362493.75623712101</v>
      </c>
      <c r="I831" s="2">
        <v>327220.18629926199</v>
      </c>
      <c r="J831" s="2">
        <v>35273.5699378586</v>
      </c>
      <c r="K831" s="7">
        <f t="shared" si="24"/>
        <v>0.90269192412024546</v>
      </c>
      <c r="L831" s="7">
        <f t="shared" si="25"/>
        <v>9.7308075879753389E-2</v>
      </c>
    </row>
    <row r="832" spans="1:12" x14ac:dyDescent="0.25">
      <c r="A832" s="2">
        <v>2017</v>
      </c>
      <c r="B832" s="2">
        <v>23031</v>
      </c>
      <c r="C832" s="3" t="s">
        <v>41</v>
      </c>
      <c r="D832" s="2">
        <v>21</v>
      </c>
      <c r="E832" s="3" t="s">
        <v>17</v>
      </c>
      <c r="F832" s="2">
        <v>1</v>
      </c>
      <c r="G832" s="3" t="s">
        <v>12</v>
      </c>
      <c r="H832" s="2">
        <v>1992496.46924076</v>
      </c>
      <c r="I832" s="2">
        <v>1798611.9048748401</v>
      </c>
      <c r="J832" s="2">
        <v>193884.56436592201</v>
      </c>
      <c r="K832" s="7">
        <f t="shared" si="24"/>
        <v>0.90269264344553668</v>
      </c>
      <c r="L832" s="7">
        <f t="shared" si="25"/>
        <v>9.7307356554464389E-2</v>
      </c>
    </row>
    <row r="833" spans="1:12" x14ac:dyDescent="0.25">
      <c r="A833" s="2">
        <v>2017</v>
      </c>
      <c r="B833" s="2">
        <v>23031</v>
      </c>
      <c r="C833" s="3" t="s">
        <v>41</v>
      </c>
      <c r="D833" s="2">
        <v>21</v>
      </c>
      <c r="E833" s="3" t="s">
        <v>17</v>
      </c>
      <c r="F833" s="2">
        <v>2</v>
      </c>
      <c r="G833" s="3" t="s">
        <v>13</v>
      </c>
      <c r="H833" s="2">
        <v>6611662.2315025898</v>
      </c>
      <c r="I833" s="2">
        <v>5968293.2537729396</v>
      </c>
      <c r="J833" s="2">
        <v>643368.97772965499</v>
      </c>
      <c r="K833" s="7">
        <f t="shared" si="24"/>
        <v>0.90269179592021653</v>
      </c>
      <c r="L833" s="7">
        <f t="shared" si="25"/>
        <v>9.7308204079784133E-2</v>
      </c>
    </row>
    <row r="834" spans="1:12" x14ac:dyDescent="0.25">
      <c r="A834" s="2">
        <v>2017</v>
      </c>
      <c r="B834" s="2">
        <v>23031</v>
      </c>
      <c r="C834" s="3" t="s">
        <v>41</v>
      </c>
      <c r="D834" s="2">
        <v>21</v>
      </c>
      <c r="E834" s="3" t="s">
        <v>17</v>
      </c>
      <c r="F834" s="2">
        <v>3</v>
      </c>
      <c r="G834" s="3" t="s">
        <v>14</v>
      </c>
      <c r="H834" s="2">
        <v>12632175.4269346</v>
      </c>
      <c r="I834" s="2">
        <v>11402982.8928042</v>
      </c>
      <c r="J834" s="2">
        <v>1229192.53413037</v>
      </c>
      <c r="K834" s="7">
        <f t="shared" si="24"/>
        <v>0.90269351931976116</v>
      </c>
      <c r="L834" s="7">
        <f t="shared" si="25"/>
        <v>9.7306480680236507E-2</v>
      </c>
    </row>
    <row r="835" spans="1:12" x14ac:dyDescent="0.25">
      <c r="A835" s="2">
        <v>2017</v>
      </c>
      <c r="B835" s="2">
        <v>23031</v>
      </c>
      <c r="C835" s="3" t="s">
        <v>41</v>
      </c>
      <c r="D835" s="2">
        <v>21</v>
      </c>
      <c r="E835" s="3" t="s">
        <v>17</v>
      </c>
      <c r="F835" s="2">
        <v>4</v>
      </c>
      <c r="G835" s="3" t="s">
        <v>15</v>
      </c>
      <c r="H835" s="2">
        <v>3504309.0166303902</v>
      </c>
      <c r="I835" s="2">
        <v>3163310.43924357</v>
      </c>
      <c r="J835" s="2">
        <v>340998.577386819</v>
      </c>
      <c r="K835" s="7">
        <f t="shared" ref="K835:K881" si="26">I835/H835</f>
        <v>0.90269163599199043</v>
      </c>
      <c r="L835" s="7">
        <f t="shared" ref="L835:L881" si="27">J835/H835</f>
        <v>9.7308364008009268E-2</v>
      </c>
    </row>
    <row r="836" spans="1:12" x14ac:dyDescent="0.25">
      <c r="A836" s="2">
        <v>2017</v>
      </c>
      <c r="B836" s="2">
        <v>23031</v>
      </c>
      <c r="C836" s="3" t="s">
        <v>41</v>
      </c>
      <c r="D836" s="2">
        <v>21</v>
      </c>
      <c r="E836" s="3" t="s">
        <v>17</v>
      </c>
      <c r="F836" s="2">
        <v>5</v>
      </c>
      <c r="G836" s="3" t="s">
        <v>16</v>
      </c>
      <c r="H836" s="2">
        <v>7684608.5279810401</v>
      </c>
      <c r="I836" s="2">
        <v>6936830.7923822496</v>
      </c>
      <c r="J836" s="2">
        <v>747777.73559878697</v>
      </c>
      <c r="K836" s="7">
        <f t="shared" si="26"/>
        <v>0.90269149913414626</v>
      </c>
      <c r="L836" s="7">
        <f t="shared" si="27"/>
        <v>9.730850086585334E-2</v>
      </c>
    </row>
    <row r="837" spans="1:12" x14ac:dyDescent="0.25">
      <c r="A837" s="2">
        <v>2017</v>
      </c>
      <c r="B837" s="2">
        <v>23031</v>
      </c>
      <c r="C837" s="3" t="s">
        <v>41</v>
      </c>
      <c r="D837" s="2">
        <v>31</v>
      </c>
      <c r="E837" s="3" t="s">
        <v>18</v>
      </c>
      <c r="F837" s="2">
        <v>1</v>
      </c>
      <c r="G837" s="3" t="s">
        <v>12</v>
      </c>
      <c r="H837" s="2">
        <v>3283935.4574697199</v>
      </c>
      <c r="I837" s="2">
        <v>2964383.5300441799</v>
      </c>
      <c r="J837" s="2">
        <v>319551.92742553301</v>
      </c>
      <c r="K837" s="7">
        <f t="shared" si="26"/>
        <v>0.90269238492532511</v>
      </c>
      <c r="L837" s="7">
        <f t="shared" si="27"/>
        <v>9.7307615074672796E-2</v>
      </c>
    </row>
    <row r="838" spans="1:12" x14ac:dyDescent="0.25">
      <c r="A838" s="2">
        <v>2017</v>
      </c>
      <c r="B838" s="2">
        <v>23031</v>
      </c>
      <c r="C838" s="3" t="s">
        <v>41</v>
      </c>
      <c r="D838" s="2">
        <v>31</v>
      </c>
      <c r="E838" s="3" t="s">
        <v>18</v>
      </c>
      <c r="F838" s="2">
        <v>2</v>
      </c>
      <c r="G838" s="3" t="s">
        <v>13</v>
      </c>
      <c r="H838" s="2">
        <v>10840796.8204535</v>
      </c>
      <c r="I838" s="2">
        <v>9785891.7925737891</v>
      </c>
      <c r="J838" s="2">
        <v>1054905.0278797301</v>
      </c>
      <c r="K838" s="7">
        <f t="shared" si="26"/>
        <v>0.90269119093816008</v>
      </c>
      <c r="L838" s="7">
        <f t="shared" si="27"/>
        <v>9.7308809061841681E-2</v>
      </c>
    </row>
    <row r="839" spans="1:12" x14ac:dyDescent="0.25">
      <c r="A839" s="2">
        <v>2017</v>
      </c>
      <c r="B839" s="2">
        <v>23031</v>
      </c>
      <c r="C839" s="3" t="s">
        <v>41</v>
      </c>
      <c r="D839" s="2">
        <v>31</v>
      </c>
      <c r="E839" s="3" t="s">
        <v>18</v>
      </c>
      <c r="F839" s="2">
        <v>3</v>
      </c>
      <c r="G839" s="3" t="s">
        <v>14</v>
      </c>
      <c r="H839" s="2">
        <v>29782396.7982812</v>
      </c>
      <c r="I839" s="2">
        <v>26884372.405688599</v>
      </c>
      <c r="J839" s="2">
        <v>2898024.3925926602</v>
      </c>
      <c r="K839" s="7">
        <f t="shared" si="26"/>
        <v>0.90269337917222792</v>
      </c>
      <c r="L839" s="7">
        <f t="shared" si="27"/>
        <v>9.730662082777404E-2</v>
      </c>
    </row>
    <row r="840" spans="1:12" x14ac:dyDescent="0.25">
      <c r="A840" s="2">
        <v>2017</v>
      </c>
      <c r="B840" s="2">
        <v>23031</v>
      </c>
      <c r="C840" s="3" t="s">
        <v>41</v>
      </c>
      <c r="D840" s="2">
        <v>31</v>
      </c>
      <c r="E840" s="3" t="s">
        <v>18</v>
      </c>
      <c r="F840" s="2">
        <v>4</v>
      </c>
      <c r="G840" s="3" t="s">
        <v>15</v>
      </c>
      <c r="H840" s="2">
        <v>4015061.5138951698</v>
      </c>
      <c r="I840" s="2">
        <v>3624365.6693883999</v>
      </c>
      <c r="J840" s="2">
        <v>390695.84450676403</v>
      </c>
      <c r="K840" s="7">
        <f t="shared" si="26"/>
        <v>0.90269243867007642</v>
      </c>
      <c r="L840" s="7">
        <f t="shared" si="27"/>
        <v>9.7307561329922077E-2</v>
      </c>
    </row>
    <row r="841" spans="1:12" x14ac:dyDescent="0.25">
      <c r="A841" s="2">
        <v>2017</v>
      </c>
      <c r="B841" s="2">
        <v>23031</v>
      </c>
      <c r="C841" s="3" t="s">
        <v>41</v>
      </c>
      <c r="D841" s="2">
        <v>31</v>
      </c>
      <c r="E841" s="3" t="s">
        <v>18</v>
      </c>
      <c r="F841" s="2">
        <v>5</v>
      </c>
      <c r="G841" s="3" t="s">
        <v>16</v>
      </c>
      <c r="H841" s="2">
        <v>16036123.720185701</v>
      </c>
      <c r="I841" s="2">
        <v>14475658.4739883</v>
      </c>
      <c r="J841" s="2">
        <v>1560465.24619743</v>
      </c>
      <c r="K841" s="7">
        <f t="shared" si="26"/>
        <v>0.90269062066207795</v>
      </c>
      <c r="L841" s="7">
        <f t="shared" si="27"/>
        <v>9.7309379337923912E-2</v>
      </c>
    </row>
    <row r="842" spans="1:12" x14ac:dyDescent="0.25">
      <c r="A842" s="2">
        <v>2017</v>
      </c>
      <c r="B842" s="2">
        <v>23031</v>
      </c>
      <c r="C842" s="3" t="s">
        <v>41</v>
      </c>
      <c r="D842" s="2">
        <v>32</v>
      </c>
      <c r="E842" s="3" t="s">
        <v>19</v>
      </c>
      <c r="F842" s="2">
        <v>1</v>
      </c>
      <c r="G842" s="3" t="s">
        <v>12</v>
      </c>
      <c r="H842" s="2">
        <v>275720.82387930399</v>
      </c>
      <c r="I842" s="2">
        <v>248891.095876031</v>
      </c>
      <c r="J842" s="2">
        <v>26829.728003272401</v>
      </c>
      <c r="K842" s="7">
        <f t="shared" si="26"/>
        <v>0.90269241319611893</v>
      </c>
      <c r="L842" s="7">
        <f t="shared" si="27"/>
        <v>9.7307586803878979E-2</v>
      </c>
    </row>
    <row r="843" spans="1:12" x14ac:dyDescent="0.25">
      <c r="A843" s="2">
        <v>2017</v>
      </c>
      <c r="B843" s="2">
        <v>23031</v>
      </c>
      <c r="C843" s="3" t="s">
        <v>41</v>
      </c>
      <c r="D843" s="2">
        <v>32</v>
      </c>
      <c r="E843" s="3" t="s">
        <v>19</v>
      </c>
      <c r="F843" s="2">
        <v>2</v>
      </c>
      <c r="G843" s="3" t="s">
        <v>13</v>
      </c>
      <c r="H843" s="2">
        <v>816554.54813223204</v>
      </c>
      <c r="I843" s="2">
        <v>737097.90521541005</v>
      </c>
      <c r="J843" s="2">
        <v>79456.642916821904</v>
      </c>
      <c r="K843" s="7">
        <f t="shared" si="26"/>
        <v>0.90269279241837641</v>
      </c>
      <c r="L843" s="7">
        <f t="shared" si="27"/>
        <v>9.7307207581623534E-2</v>
      </c>
    </row>
    <row r="844" spans="1:12" x14ac:dyDescent="0.25">
      <c r="A844" s="2">
        <v>2017</v>
      </c>
      <c r="B844" s="2">
        <v>23031</v>
      </c>
      <c r="C844" s="3" t="s">
        <v>41</v>
      </c>
      <c r="D844" s="2">
        <v>32</v>
      </c>
      <c r="E844" s="3" t="s">
        <v>19</v>
      </c>
      <c r="F844" s="2">
        <v>3</v>
      </c>
      <c r="G844" s="3" t="s">
        <v>14</v>
      </c>
      <c r="H844" s="2">
        <v>2264117.3395412201</v>
      </c>
      <c r="I844" s="2">
        <v>2043803.89979682</v>
      </c>
      <c r="J844" s="2">
        <v>220313.43974439701</v>
      </c>
      <c r="K844" s="7">
        <f t="shared" si="26"/>
        <v>0.90269345325139272</v>
      </c>
      <c r="L844" s="7">
        <f t="shared" si="27"/>
        <v>9.7306546748605921E-2</v>
      </c>
    </row>
    <row r="845" spans="1:12" x14ac:dyDescent="0.25">
      <c r="A845" s="2">
        <v>2017</v>
      </c>
      <c r="B845" s="2">
        <v>23031</v>
      </c>
      <c r="C845" s="3" t="s">
        <v>41</v>
      </c>
      <c r="D845" s="2">
        <v>32</v>
      </c>
      <c r="E845" s="3" t="s">
        <v>19</v>
      </c>
      <c r="F845" s="2">
        <v>4</v>
      </c>
      <c r="G845" s="3" t="s">
        <v>15</v>
      </c>
      <c r="H845" s="2">
        <v>300468.99049325299</v>
      </c>
      <c r="I845" s="2">
        <v>271231.49493766698</v>
      </c>
      <c r="J845" s="2">
        <v>29237.495555586102</v>
      </c>
      <c r="K845" s="7">
        <f t="shared" si="26"/>
        <v>0.90269380042316705</v>
      </c>
      <c r="L845" s="7">
        <f t="shared" si="27"/>
        <v>9.7306199576833299E-2</v>
      </c>
    </row>
    <row r="846" spans="1:12" x14ac:dyDescent="0.25">
      <c r="A846" s="2">
        <v>2017</v>
      </c>
      <c r="B846" s="2">
        <v>23031</v>
      </c>
      <c r="C846" s="3" t="s">
        <v>41</v>
      </c>
      <c r="D846" s="2">
        <v>32</v>
      </c>
      <c r="E846" s="3" t="s">
        <v>19</v>
      </c>
      <c r="F846" s="2">
        <v>5</v>
      </c>
      <c r="G846" s="3" t="s">
        <v>16</v>
      </c>
      <c r="H846" s="2">
        <v>1224098.8743151899</v>
      </c>
      <c r="I846" s="2">
        <v>1104983.9031196099</v>
      </c>
      <c r="J846" s="2">
        <v>119114.971195579</v>
      </c>
      <c r="K846" s="7">
        <f t="shared" si="26"/>
        <v>0.90269170759411266</v>
      </c>
      <c r="L846" s="7">
        <f t="shared" si="27"/>
        <v>9.7308292405886496E-2</v>
      </c>
    </row>
    <row r="847" spans="1:12" x14ac:dyDescent="0.25">
      <c r="A847" s="2">
        <v>2017</v>
      </c>
      <c r="B847" s="2">
        <v>23031</v>
      </c>
      <c r="C847" s="3" t="s">
        <v>41</v>
      </c>
      <c r="D847" s="2">
        <v>42</v>
      </c>
      <c r="E847" s="3" t="s">
        <v>20</v>
      </c>
      <c r="F847" s="2">
        <v>1</v>
      </c>
      <c r="G847" s="3" t="s">
        <v>12</v>
      </c>
      <c r="H847" s="2">
        <v>59.124434459859302</v>
      </c>
      <c r="I847" s="2">
        <v>53.371133981873903</v>
      </c>
      <c r="J847" s="2">
        <v>5.7533004779853796</v>
      </c>
      <c r="K847" s="7">
        <f t="shared" si="26"/>
        <v>0.90269166156859526</v>
      </c>
      <c r="L847" s="7">
        <f t="shared" si="27"/>
        <v>9.7308338431404434E-2</v>
      </c>
    </row>
    <row r="848" spans="1:12" x14ac:dyDescent="0.25">
      <c r="A848" s="2">
        <v>2017</v>
      </c>
      <c r="B848" s="2">
        <v>23031</v>
      </c>
      <c r="C848" s="3" t="s">
        <v>41</v>
      </c>
      <c r="D848" s="2">
        <v>42</v>
      </c>
      <c r="E848" s="3" t="s">
        <v>20</v>
      </c>
      <c r="F848" s="2">
        <v>2</v>
      </c>
      <c r="G848" s="3" t="s">
        <v>13</v>
      </c>
      <c r="H848" s="2">
        <v>1475.8905101703599</v>
      </c>
      <c r="I848" s="2">
        <v>1332.2757160655999</v>
      </c>
      <c r="J848" s="2">
        <v>143.61479410475999</v>
      </c>
      <c r="K848" s="7">
        <f t="shared" si="26"/>
        <v>0.90269278573504563</v>
      </c>
      <c r="L848" s="7">
        <f t="shared" si="27"/>
        <v>9.7307214264954353E-2</v>
      </c>
    </row>
    <row r="849" spans="1:12" x14ac:dyDescent="0.25">
      <c r="A849" s="2">
        <v>2017</v>
      </c>
      <c r="B849" s="2">
        <v>23031</v>
      </c>
      <c r="C849" s="3" t="s">
        <v>41</v>
      </c>
      <c r="D849" s="2">
        <v>42</v>
      </c>
      <c r="E849" s="3" t="s">
        <v>20</v>
      </c>
      <c r="F849" s="2">
        <v>3</v>
      </c>
      <c r="G849" s="3" t="s">
        <v>14</v>
      </c>
      <c r="H849" s="2">
        <v>5676.9976443949099</v>
      </c>
      <c r="I849" s="2">
        <v>5124.5791108343001</v>
      </c>
      <c r="J849" s="2">
        <v>552.41853356060994</v>
      </c>
      <c r="K849" s="7">
        <f t="shared" si="26"/>
        <v>0.90269178038042153</v>
      </c>
      <c r="L849" s="7">
        <f t="shared" si="27"/>
        <v>9.7308219619578543E-2</v>
      </c>
    </row>
    <row r="850" spans="1:12" x14ac:dyDescent="0.25">
      <c r="A850" s="2">
        <v>2017</v>
      </c>
      <c r="B850" s="2">
        <v>23031</v>
      </c>
      <c r="C850" s="3" t="s">
        <v>41</v>
      </c>
      <c r="D850" s="2">
        <v>42</v>
      </c>
      <c r="E850" s="3" t="s">
        <v>20</v>
      </c>
      <c r="F850" s="2">
        <v>4</v>
      </c>
      <c r="G850" s="3" t="s">
        <v>15</v>
      </c>
      <c r="H850" s="2">
        <v>517.517715873268</v>
      </c>
      <c r="I850" s="2">
        <v>467.159111202345</v>
      </c>
      <c r="J850" s="2">
        <v>50.358604670922197</v>
      </c>
      <c r="K850" s="7">
        <f t="shared" si="26"/>
        <v>0.90269201782600417</v>
      </c>
      <c r="L850" s="7">
        <f t="shared" si="27"/>
        <v>9.7307982173994279E-2</v>
      </c>
    </row>
    <row r="851" spans="1:12" x14ac:dyDescent="0.25">
      <c r="A851" s="2">
        <v>2017</v>
      </c>
      <c r="B851" s="2">
        <v>23031</v>
      </c>
      <c r="C851" s="3" t="s">
        <v>41</v>
      </c>
      <c r="D851" s="2">
        <v>42</v>
      </c>
      <c r="E851" s="3" t="s">
        <v>20</v>
      </c>
      <c r="F851" s="2">
        <v>5</v>
      </c>
      <c r="G851" s="3" t="s">
        <v>16</v>
      </c>
      <c r="H851" s="2">
        <v>2580.0187206191399</v>
      </c>
      <c r="I851" s="2">
        <v>2328.9594684154599</v>
      </c>
      <c r="J851" s="2">
        <v>251.05925220368201</v>
      </c>
      <c r="K851" s="7">
        <f t="shared" si="26"/>
        <v>0.90269091840409899</v>
      </c>
      <c r="L851" s="7">
        <f t="shared" si="27"/>
        <v>9.7309081595901778E-2</v>
      </c>
    </row>
    <row r="852" spans="1:12" x14ac:dyDescent="0.25">
      <c r="A852" s="2">
        <v>2017</v>
      </c>
      <c r="B852" s="2">
        <v>23031</v>
      </c>
      <c r="C852" s="3" t="s">
        <v>41</v>
      </c>
      <c r="D852" s="2">
        <v>43</v>
      </c>
      <c r="E852" s="3" t="s">
        <v>21</v>
      </c>
      <c r="F852" s="2">
        <v>1</v>
      </c>
      <c r="G852" s="3" t="s">
        <v>12</v>
      </c>
      <c r="H852" s="2">
        <v>300.80973956666401</v>
      </c>
      <c r="I852" s="2">
        <v>271.53847090911</v>
      </c>
      <c r="J852" s="2">
        <v>29.271268657553801</v>
      </c>
      <c r="K852" s="7">
        <f t="shared" si="26"/>
        <v>0.90269175226932086</v>
      </c>
      <c r="L852" s="7">
        <f t="shared" si="27"/>
        <v>9.7308247730678421E-2</v>
      </c>
    </row>
    <row r="853" spans="1:12" x14ac:dyDescent="0.25">
      <c r="A853" s="2">
        <v>2017</v>
      </c>
      <c r="B853" s="2">
        <v>23031</v>
      </c>
      <c r="C853" s="3" t="s">
        <v>41</v>
      </c>
      <c r="D853" s="2">
        <v>43</v>
      </c>
      <c r="E853" s="3" t="s">
        <v>21</v>
      </c>
      <c r="F853" s="2">
        <v>2</v>
      </c>
      <c r="G853" s="3" t="s">
        <v>13</v>
      </c>
      <c r="H853" s="2">
        <v>1621.5607390537</v>
      </c>
      <c r="I853" s="2">
        <v>1463.77320673547</v>
      </c>
      <c r="J853" s="2">
        <v>157.787532318231</v>
      </c>
      <c r="K853" s="7">
        <f t="shared" si="26"/>
        <v>0.90269403512426516</v>
      </c>
      <c r="L853" s="7">
        <f t="shared" si="27"/>
        <v>9.7305964875735479E-2</v>
      </c>
    </row>
    <row r="854" spans="1:12" x14ac:dyDescent="0.25">
      <c r="A854" s="2">
        <v>2017</v>
      </c>
      <c r="B854" s="2">
        <v>23031</v>
      </c>
      <c r="C854" s="3" t="s">
        <v>41</v>
      </c>
      <c r="D854" s="2">
        <v>43</v>
      </c>
      <c r="E854" s="3" t="s">
        <v>21</v>
      </c>
      <c r="F854" s="2">
        <v>3</v>
      </c>
      <c r="G854" s="3" t="s">
        <v>14</v>
      </c>
      <c r="H854" s="2">
        <v>6123.4464056278002</v>
      </c>
      <c r="I854" s="2">
        <v>5527.5923934496896</v>
      </c>
      <c r="J854" s="2">
        <v>595.85401217810397</v>
      </c>
      <c r="K854" s="7">
        <f t="shared" si="26"/>
        <v>0.90269303057335715</v>
      </c>
      <c r="L854" s="7">
        <f t="shared" si="27"/>
        <v>9.7306969426641798E-2</v>
      </c>
    </row>
    <row r="855" spans="1:12" x14ac:dyDescent="0.25">
      <c r="A855" s="2">
        <v>2017</v>
      </c>
      <c r="B855" s="2">
        <v>23031</v>
      </c>
      <c r="C855" s="3" t="s">
        <v>41</v>
      </c>
      <c r="D855" s="2">
        <v>43</v>
      </c>
      <c r="E855" s="3" t="s">
        <v>21</v>
      </c>
      <c r="F855" s="2">
        <v>4</v>
      </c>
      <c r="G855" s="3" t="s">
        <v>15</v>
      </c>
      <c r="H855" s="2">
        <v>606.32670828854702</v>
      </c>
      <c r="I855" s="2">
        <v>547.32600763931202</v>
      </c>
      <c r="J855" s="2">
        <v>59.000700649235803</v>
      </c>
      <c r="K855" s="7">
        <f t="shared" si="26"/>
        <v>0.9026915690127294</v>
      </c>
      <c r="L855" s="7">
        <f t="shared" si="27"/>
        <v>9.7308430987271877E-2</v>
      </c>
    </row>
    <row r="856" spans="1:12" x14ac:dyDescent="0.25">
      <c r="A856" s="2">
        <v>2017</v>
      </c>
      <c r="B856" s="2">
        <v>23031</v>
      </c>
      <c r="C856" s="3" t="s">
        <v>41</v>
      </c>
      <c r="D856" s="2">
        <v>43</v>
      </c>
      <c r="E856" s="3" t="s">
        <v>21</v>
      </c>
      <c r="F856" s="2">
        <v>5</v>
      </c>
      <c r="G856" s="3" t="s">
        <v>16</v>
      </c>
      <c r="H856" s="2">
        <v>2868.61800390913</v>
      </c>
      <c r="I856" s="2">
        <v>2589.4759630200701</v>
      </c>
      <c r="J856" s="2">
        <v>279.14204088906399</v>
      </c>
      <c r="K856" s="7">
        <f t="shared" si="26"/>
        <v>0.9026911075268067</v>
      </c>
      <c r="L856" s="7">
        <f t="shared" si="27"/>
        <v>9.7308892473194714E-2</v>
      </c>
    </row>
    <row r="857" spans="1:12" x14ac:dyDescent="0.25">
      <c r="A857" s="2">
        <v>2017</v>
      </c>
      <c r="B857" s="2">
        <v>23031</v>
      </c>
      <c r="C857" s="3" t="s">
        <v>41</v>
      </c>
      <c r="D857" s="2">
        <v>51</v>
      </c>
      <c r="E857" s="3" t="s">
        <v>22</v>
      </c>
      <c r="F857" s="2">
        <v>1</v>
      </c>
      <c r="G857" s="3" t="s">
        <v>12</v>
      </c>
      <c r="H857" s="2">
        <v>105.32182746292099</v>
      </c>
      <c r="I857" s="2">
        <v>95.073455219155306</v>
      </c>
      <c r="J857" s="2">
        <v>10.248372243765999</v>
      </c>
      <c r="K857" s="7">
        <f t="shared" si="26"/>
        <v>0.9026946978547854</v>
      </c>
      <c r="L857" s="7">
        <f t="shared" si="27"/>
        <v>9.7305302145217556E-2</v>
      </c>
    </row>
    <row r="858" spans="1:12" x14ac:dyDescent="0.25">
      <c r="A858" s="2">
        <v>2017</v>
      </c>
      <c r="B858" s="2">
        <v>23031</v>
      </c>
      <c r="C858" s="3" t="s">
        <v>41</v>
      </c>
      <c r="D858" s="2">
        <v>51</v>
      </c>
      <c r="E858" s="3" t="s">
        <v>22</v>
      </c>
      <c r="F858" s="2">
        <v>2</v>
      </c>
      <c r="G858" s="3" t="s">
        <v>13</v>
      </c>
      <c r="H858" s="2">
        <v>1666.56660676961</v>
      </c>
      <c r="I858" s="2">
        <v>1504.3928504502501</v>
      </c>
      <c r="J858" s="2">
        <v>162.17375631936599</v>
      </c>
      <c r="K858" s="7">
        <f t="shared" si="26"/>
        <v>0.90268990410547745</v>
      </c>
      <c r="L858" s="7">
        <f t="shared" si="27"/>
        <v>9.7310095894526272E-2</v>
      </c>
    </row>
    <row r="859" spans="1:12" x14ac:dyDescent="0.25">
      <c r="A859" s="2">
        <v>2017</v>
      </c>
      <c r="B859" s="2">
        <v>23031</v>
      </c>
      <c r="C859" s="3" t="s">
        <v>41</v>
      </c>
      <c r="D859" s="2">
        <v>51</v>
      </c>
      <c r="E859" s="3" t="s">
        <v>22</v>
      </c>
      <c r="F859" s="2">
        <v>3</v>
      </c>
      <c r="G859" s="3" t="s">
        <v>14</v>
      </c>
      <c r="H859" s="2">
        <v>4075.2324022544799</v>
      </c>
      <c r="I859" s="2">
        <v>3678.68178718527</v>
      </c>
      <c r="J859" s="2">
        <v>396.55061506921299</v>
      </c>
      <c r="K859" s="7">
        <f t="shared" si="26"/>
        <v>0.90269251519254901</v>
      </c>
      <c r="L859" s="7">
        <f t="shared" si="27"/>
        <v>9.7307484807451772E-2</v>
      </c>
    </row>
    <row r="860" spans="1:12" x14ac:dyDescent="0.25">
      <c r="A860" s="2">
        <v>2017</v>
      </c>
      <c r="B860" s="2">
        <v>23031</v>
      </c>
      <c r="C860" s="3" t="s">
        <v>41</v>
      </c>
      <c r="D860" s="2">
        <v>51</v>
      </c>
      <c r="E860" s="3" t="s">
        <v>22</v>
      </c>
      <c r="F860" s="2">
        <v>4</v>
      </c>
      <c r="G860" s="3" t="s">
        <v>15</v>
      </c>
      <c r="H860" s="2">
        <v>844.57694222881196</v>
      </c>
      <c r="I860" s="2">
        <v>762.39466917353502</v>
      </c>
      <c r="J860" s="2">
        <v>82.182273055277193</v>
      </c>
      <c r="K860" s="7">
        <f t="shared" si="26"/>
        <v>0.90269415497136296</v>
      </c>
      <c r="L860" s="7">
        <f t="shared" si="27"/>
        <v>9.7305845028637372E-2</v>
      </c>
    </row>
    <row r="861" spans="1:12" x14ac:dyDescent="0.25">
      <c r="A861" s="2">
        <v>2017</v>
      </c>
      <c r="B861" s="2">
        <v>23031</v>
      </c>
      <c r="C861" s="3" t="s">
        <v>41</v>
      </c>
      <c r="D861" s="2">
        <v>51</v>
      </c>
      <c r="E861" s="3" t="s">
        <v>22</v>
      </c>
      <c r="F861" s="2">
        <v>5</v>
      </c>
      <c r="G861" s="3" t="s">
        <v>16</v>
      </c>
      <c r="H861" s="2">
        <v>1997.725786704</v>
      </c>
      <c r="I861" s="2">
        <v>1803.33398907937</v>
      </c>
      <c r="J861" s="2">
        <v>194.39179762463601</v>
      </c>
      <c r="K861" s="7">
        <f t="shared" si="26"/>
        <v>0.90269345326650041</v>
      </c>
      <c r="L861" s="7">
        <f t="shared" si="27"/>
        <v>9.73065467335026E-2</v>
      </c>
    </row>
    <row r="862" spans="1:12" x14ac:dyDescent="0.25">
      <c r="A862" s="2">
        <v>2017</v>
      </c>
      <c r="B862" s="2">
        <v>23031</v>
      </c>
      <c r="C862" s="3" t="s">
        <v>41</v>
      </c>
      <c r="D862" s="2">
        <v>52</v>
      </c>
      <c r="E862" s="3" t="s">
        <v>23</v>
      </c>
      <c r="F862" s="2">
        <v>1</v>
      </c>
      <c r="G862" s="3" t="s">
        <v>12</v>
      </c>
      <c r="H862" s="2">
        <v>48639.821633716703</v>
      </c>
      <c r="I862" s="2">
        <v>43906.797494479899</v>
      </c>
      <c r="J862" s="2">
        <v>4733.0241392367798</v>
      </c>
      <c r="K862" s="7">
        <f t="shared" si="26"/>
        <v>0.9026924034615309</v>
      </c>
      <c r="L862" s="7">
        <f t="shared" si="27"/>
        <v>9.7307596538468558E-2</v>
      </c>
    </row>
    <row r="863" spans="1:12" x14ac:dyDescent="0.25">
      <c r="A863" s="2">
        <v>2017</v>
      </c>
      <c r="B863" s="2">
        <v>23031</v>
      </c>
      <c r="C863" s="3" t="s">
        <v>41</v>
      </c>
      <c r="D863" s="2">
        <v>52</v>
      </c>
      <c r="E863" s="3" t="s">
        <v>23</v>
      </c>
      <c r="F863" s="2">
        <v>2</v>
      </c>
      <c r="G863" s="3" t="s">
        <v>13</v>
      </c>
      <c r="H863" s="2">
        <v>473440.47372623102</v>
      </c>
      <c r="I863" s="2">
        <v>427371.299473511</v>
      </c>
      <c r="J863" s="2">
        <v>46069.174252719597</v>
      </c>
      <c r="K863" s="7">
        <f t="shared" si="26"/>
        <v>0.90269278439561607</v>
      </c>
      <c r="L863" s="7">
        <f t="shared" si="27"/>
        <v>9.7307215604383018E-2</v>
      </c>
    </row>
    <row r="864" spans="1:12" x14ac:dyDescent="0.25">
      <c r="A864" s="2">
        <v>2017</v>
      </c>
      <c r="B864" s="2">
        <v>23031</v>
      </c>
      <c r="C864" s="3" t="s">
        <v>41</v>
      </c>
      <c r="D864" s="2">
        <v>52</v>
      </c>
      <c r="E864" s="3" t="s">
        <v>23</v>
      </c>
      <c r="F864" s="2">
        <v>3</v>
      </c>
      <c r="G864" s="3" t="s">
        <v>14</v>
      </c>
      <c r="H864" s="2">
        <v>1258224.3879543601</v>
      </c>
      <c r="I864" s="2">
        <v>1135786.79545208</v>
      </c>
      <c r="J864" s="2">
        <v>122437.592502281</v>
      </c>
      <c r="K864" s="7">
        <f t="shared" si="26"/>
        <v>0.90269017698715803</v>
      </c>
      <c r="L864" s="7">
        <f t="shared" si="27"/>
        <v>9.7309823012842606E-2</v>
      </c>
    </row>
    <row r="865" spans="1:12" x14ac:dyDescent="0.25">
      <c r="A865" s="2">
        <v>2017</v>
      </c>
      <c r="B865" s="2">
        <v>23031</v>
      </c>
      <c r="C865" s="3" t="s">
        <v>41</v>
      </c>
      <c r="D865" s="2">
        <v>52</v>
      </c>
      <c r="E865" s="3" t="s">
        <v>23</v>
      </c>
      <c r="F865" s="2">
        <v>4</v>
      </c>
      <c r="G865" s="3" t="s">
        <v>15</v>
      </c>
      <c r="H865" s="2">
        <v>273451.13141259598</v>
      </c>
      <c r="I865" s="2">
        <v>246841.88952312199</v>
      </c>
      <c r="J865" s="2">
        <v>26609.241889473698</v>
      </c>
      <c r="K865" s="7">
        <f t="shared" si="26"/>
        <v>0.90269105213785095</v>
      </c>
      <c r="L865" s="7">
        <f t="shared" si="27"/>
        <v>9.7308947862148054E-2</v>
      </c>
    </row>
    <row r="866" spans="1:12" x14ac:dyDescent="0.25">
      <c r="A866" s="2">
        <v>2017</v>
      </c>
      <c r="B866" s="2">
        <v>23031</v>
      </c>
      <c r="C866" s="3" t="s">
        <v>41</v>
      </c>
      <c r="D866" s="2">
        <v>52</v>
      </c>
      <c r="E866" s="3" t="s">
        <v>23</v>
      </c>
      <c r="F866" s="2">
        <v>5</v>
      </c>
      <c r="G866" s="3" t="s">
        <v>16</v>
      </c>
      <c r="H866" s="2">
        <v>608205.04538381204</v>
      </c>
      <c r="I866" s="2">
        <v>549022.07013061305</v>
      </c>
      <c r="J866" s="2">
        <v>59182.9752531997</v>
      </c>
      <c r="K866" s="7">
        <f t="shared" si="26"/>
        <v>0.9026923967461481</v>
      </c>
      <c r="L866" s="7">
        <f t="shared" si="27"/>
        <v>9.7307603253853098E-2</v>
      </c>
    </row>
    <row r="867" spans="1:12" x14ac:dyDescent="0.25">
      <c r="A867" s="2">
        <v>2017</v>
      </c>
      <c r="B867" s="2">
        <v>23031</v>
      </c>
      <c r="C867" s="3" t="s">
        <v>41</v>
      </c>
      <c r="D867" s="2">
        <v>53</v>
      </c>
      <c r="E867" s="3" t="s">
        <v>24</v>
      </c>
      <c r="F867" s="2">
        <v>1</v>
      </c>
      <c r="G867" s="3" t="s">
        <v>12</v>
      </c>
      <c r="H867" s="2">
        <v>1348.48072049334</v>
      </c>
      <c r="I867" s="2">
        <v>1217.26097214738</v>
      </c>
      <c r="J867" s="2">
        <v>131.219748345954</v>
      </c>
      <c r="K867" s="7">
        <f t="shared" si="26"/>
        <v>0.90269067525269964</v>
      </c>
      <c r="L867" s="7">
        <f t="shared" si="27"/>
        <v>9.7309324747295922E-2</v>
      </c>
    </row>
    <row r="868" spans="1:12" x14ac:dyDescent="0.25">
      <c r="A868" s="2">
        <v>2017</v>
      </c>
      <c r="B868" s="2">
        <v>23031</v>
      </c>
      <c r="C868" s="3" t="s">
        <v>41</v>
      </c>
      <c r="D868" s="2">
        <v>53</v>
      </c>
      <c r="E868" s="3" t="s">
        <v>24</v>
      </c>
      <c r="F868" s="2">
        <v>2</v>
      </c>
      <c r="G868" s="3" t="s">
        <v>13</v>
      </c>
      <c r="H868" s="2">
        <v>7892.7775349331496</v>
      </c>
      <c r="I868" s="2">
        <v>7124.7503046108804</v>
      </c>
      <c r="J868" s="2">
        <v>768.027230322268</v>
      </c>
      <c r="K868" s="7">
        <f t="shared" si="26"/>
        <v>0.90269240113217331</v>
      </c>
      <c r="L868" s="7">
        <f t="shared" si="27"/>
        <v>9.7307598867826584E-2</v>
      </c>
    </row>
    <row r="869" spans="1:12" x14ac:dyDescent="0.25">
      <c r="A869" s="2">
        <v>2017</v>
      </c>
      <c r="B869" s="2">
        <v>23031</v>
      </c>
      <c r="C869" s="3" t="s">
        <v>41</v>
      </c>
      <c r="D869" s="2">
        <v>53</v>
      </c>
      <c r="E869" s="3" t="s">
        <v>24</v>
      </c>
      <c r="F869" s="2">
        <v>3</v>
      </c>
      <c r="G869" s="3" t="s">
        <v>14</v>
      </c>
      <c r="H869" s="2">
        <v>21003.047528136201</v>
      </c>
      <c r="I869" s="2">
        <v>18959.2895756338</v>
      </c>
      <c r="J869" s="2">
        <v>2043.75795250239</v>
      </c>
      <c r="K869" s="7">
        <f t="shared" si="26"/>
        <v>0.90269231406706418</v>
      </c>
      <c r="L869" s="7">
        <f t="shared" si="27"/>
        <v>9.7307685932935276E-2</v>
      </c>
    </row>
    <row r="870" spans="1:12" x14ac:dyDescent="0.25">
      <c r="A870" s="2">
        <v>2017</v>
      </c>
      <c r="B870" s="2">
        <v>23031</v>
      </c>
      <c r="C870" s="3" t="s">
        <v>41</v>
      </c>
      <c r="D870" s="2">
        <v>53</v>
      </c>
      <c r="E870" s="3" t="s">
        <v>24</v>
      </c>
      <c r="F870" s="2">
        <v>4</v>
      </c>
      <c r="G870" s="3" t="s">
        <v>15</v>
      </c>
      <c r="H870" s="2">
        <v>4663.0582914210599</v>
      </c>
      <c r="I870" s="2">
        <v>4209.3047381409096</v>
      </c>
      <c r="J870" s="2">
        <v>453.753553280147</v>
      </c>
      <c r="K870" s="7">
        <f t="shared" si="26"/>
        <v>0.90269185480375591</v>
      </c>
      <c r="L870" s="7">
        <f t="shared" si="27"/>
        <v>9.7308145196243367E-2</v>
      </c>
    </row>
    <row r="871" spans="1:12" x14ac:dyDescent="0.25">
      <c r="A871" s="2">
        <v>2017</v>
      </c>
      <c r="B871" s="2">
        <v>23031</v>
      </c>
      <c r="C871" s="3" t="s">
        <v>41</v>
      </c>
      <c r="D871" s="2">
        <v>53</v>
      </c>
      <c r="E871" s="3" t="s">
        <v>24</v>
      </c>
      <c r="F871" s="2">
        <v>5</v>
      </c>
      <c r="G871" s="3" t="s">
        <v>16</v>
      </c>
      <c r="H871" s="2">
        <v>9889.9888242738307</v>
      </c>
      <c r="I871" s="2">
        <v>8927.5740170094796</v>
      </c>
      <c r="J871" s="2">
        <v>962.41480726434702</v>
      </c>
      <c r="K871" s="7">
        <f t="shared" si="26"/>
        <v>0.90268797828140968</v>
      </c>
      <c r="L871" s="7">
        <f t="shared" si="27"/>
        <v>9.7312021718589964E-2</v>
      </c>
    </row>
    <row r="872" spans="1:12" x14ac:dyDescent="0.25">
      <c r="A872" s="2">
        <v>2017</v>
      </c>
      <c r="B872" s="2">
        <v>23031</v>
      </c>
      <c r="C872" s="3" t="s">
        <v>41</v>
      </c>
      <c r="D872" s="2">
        <v>54</v>
      </c>
      <c r="E872" s="3" t="s">
        <v>25</v>
      </c>
      <c r="F872" s="2">
        <v>1</v>
      </c>
      <c r="G872" s="3" t="s">
        <v>12</v>
      </c>
      <c r="H872" s="2">
        <v>3211.54314813582</v>
      </c>
      <c r="I872" s="2">
        <v>2899.0357163869899</v>
      </c>
      <c r="J872" s="2">
        <v>312.50743174882899</v>
      </c>
      <c r="K872" s="7">
        <f t="shared" si="26"/>
        <v>0.90269243870186544</v>
      </c>
      <c r="L872" s="7">
        <f t="shared" si="27"/>
        <v>9.7307561298134143E-2</v>
      </c>
    </row>
    <row r="873" spans="1:12" x14ac:dyDescent="0.25">
      <c r="A873" s="2">
        <v>2017</v>
      </c>
      <c r="B873" s="2">
        <v>23031</v>
      </c>
      <c r="C873" s="3" t="s">
        <v>41</v>
      </c>
      <c r="D873" s="2">
        <v>54</v>
      </c>
      <c r="E873" s="3" t="s">
        <v>25</v>
      </c>
      <c r="F873" s="2">
        <v>2</v>
      </c>
      <c r="G873" s="3" t="s">
        <v>13</v>
      </c>
      <c r="H873" s="2">
        <v>22504.367703067299</v>
      </c>
      <c r="I873" s="2">
        <v>20314.519642703901</v>
      </c>
      <c r="J873" s="2">
        <v>2189.8480603633998</v>
      </c>
      <c r="K873" s="7">
        <f t="shared" si="26"/>
        <v>0.90269230892166208</v>
      </c>
      <c r="L873" s="7">
        <f t="shared" si="27"/>
        <v>9.7307691078338004E-2</v>
      </c>
    </row>
    <row r="874" spans="1:12" x14ac:dyDescent="0.25">
      <c r="A874" s="2">
        <v>2017</v>
      </c>
      <c r="B874" s="2">
        <v>23031</v>
      </c>
      <c r="C874" s="3" t="s">
        <v>41</v>
      </c>
      <c r="D874" s="2">
        <v>54</v>
      </c>
      <c r="E874" s="3" t="s">
        <v>25</v>
      </c>
      <c r="F874" s="2">
        <v>3</v>
      </c>
      <c r="G874" s="3" t="s">
        <v>14</v>
      </c>
      <c r="H874" s="2">
        <v>53423.381955133496</v>
      </c>
      <c r="I874" s="2">
        <v>48224.872161922103</v>
      </c>
      <c r="J874" s="2">
        <v>5198.5097932114004</v>
      </c>
      <c r="K874" s="7">
        <f t="shared" si="26"/>
        <v>0.90269223693892586</v>
      </c>
      <c r="L874" s="7">
        <f t="shared" si="27"/>
        <v>9.7307763061074262E-2</v>
      </c>
    </row>
    <row r="875" spans="1:12" x14ac:dyDescent="0.25">
      <c r="A875" s="2">
        <v>2017</v>
      </c>
      <c r="B875" s="2">
        <v>23031</v>
      </c>
      <c r="C875" s="3" t="s">
        <v>41</v>
      </c>
      <c r="D875" s="2">
        <v>54</v>
      </c>
      <c r="E875" s="3" t="s">
        <v>25</v>
      </c>
      <c r="F875" s="2">
        <v>4</v>
      </c>
      <c r="G875" s="3" t="s">
        <v>15</v>
      </c>
      <c r="H875" s="2">
        <v>12528.5168598003</v>
      </c>
      <c r="I875" s="2">
        <v>11309.4321679975</v>
      </c>
      <c r="J875" s="2">
        <v>1219.0846918027901</v>
      </c>
      <c r="K875" s="7">
        <f t="shared" si="26"/>
        <v>0.90269521081825543</v>
      </c>
      <c r="L875" s="7">
        <f t="shared" si="27"/>
        <v>9.730478918174372E-2</v>
      </c>
    </row>
    <row r="876" spans="1:12" x14ac:dyDescent="0.25">
      <c r="A876" s="2">
        <v>2017</v>
      </c>
      <c r="B876" s="2">
        <v>23031</v>
      </c>
      <c r="C876" s="3" t="s">
        <v>41</v>
      </c>
      <c r="D876" s="2">
        <v>54</v>
      </c>
      <c r="E876" s="3" t="s">
        <v>25</v>
      </c>
      <c r="F876" s="2">
        <v>5</v>
      </c>
      <c r="G876" s="3" t="s">
        <v>16</v>
      </c>
      <c r="H876" s="2">
        <v>25306.185393575099</v>
      </c>
      <c r="I876" s="2">
        <v>22843.7100607252</v>
      </c>
      <c r="J876" s="2">
        <v>2462.47533284986</v>
      </c>
      <c r="K876" s="7">
        <f t="shared" si="26"/>
        <v>0.90269274904327979</v>
      </c>
      <c r="L876" s="7">
        <f t="shared" si="27"/>
        <v>9.7307250956718647E-2</v>
      </c>
    </row>
    <row r="877" spans="1:12" x14ac:dyDescent="0.25">
      <c r="A877" s="2">
        <v>2017</v>
      </c>
      <c r="B877" s="2">
        <v>23031</v>
      </c>
      <c r="C877" s="3" t="s">
        <v>41</v>
      </c>
      <c r="D877" s="2">
        <v>61</v>
      </c>
      <c r="E877" s="3" t="s">
        <v>26</v>
      </c>
      <c r="F877" s="2">
        <v>1</v>
      </c>
      <c r="G877" s="3" t="s">
        <v>12</v>
      </c>
      <c r="H877" s="2">
        <v>8.1262496909009503</v>
      </c>
      <c r="I877" s="2">
        <v>7.3354945737663702</v>
      </c>
      <c r="J877" s="2">
        <v>0.79075511713457403</v>
      </c>
      <c r="K877" s="7">
        <f t="shared" si="26"/>
        <v>0.9026912601491931</v>
      </c>
      <c r="L877" s="7">
        <f t="shared" si="27"/>
        <v>9.7308739850806097E-2</v>
      </c>
    </row>
    <row r="878" spans="1:12" x14ac:dyDescent="0.25">
      <c r="A878" s="2">
        <v>2017</v>
      </c>
      <c r="B878" s="2">
        <v>23031</v>
      </c>
      <c r="C878" s="3" t="s">
        <v>41</v>
      </c>
      <c r="D878" s="2">
        <v>61</v>
      </c>
      <c r="E878" s="3" t="s">
        <v>26</v>
      </c>
      <c r="F878" s="2">
        <v>2</v>
      </c>
      <c r="G878" s="3" t="s">
        <v>13</v>
      </c>
      <c r="H878" s="2">
        <v>271.11649419674802</v>
      </c>
      <c r="I878" s="2">
        <v>244.73517579825401</v>
      </c>
      <c r="J878" s="2">
        <v>26.381318398493899</v>
      </c>
      <c r="K878" s="7">
        <f t="shared" si="26"/>
        <v>0.90269379044364151</v>
      </c>
      <c r="L878" s="7">
        <f t="shared" si="27"/>
        <v>9.7306209556358075E-2</v>
      </c>
    </row>
    <row r="879" spans="1:12" x14ac:dyDescent="0.25">
      <c r="A879" s="2">
        <v>2017</v>
      </c>
      <c r="B879" s="2">
        <v>23031</v>
      </c>
      <c r="C879" s="3" t="s">
        <v>41</v>
      </c>
      <c r="D879" s="2">
        <v>61</v>
      </c>
      <c r="E879" s="3" t="s">
        <v>26</v>
      </c>
      <c r="F879" s="2">
        <v>3</v>
      </c>
      <c r="G879" s="3" t="s">
        <v>14</v>
      </c>
      <c r="H879" s="2">
        <v>71.355048911914807</v>
      </c>
      <c r="I879" s="2">
        <v>64.411658438738698</v>
      </c>
      <c r="J879" s="2">
        <v>6.9433904731761702</v>
      </c>
      <c r="K879" s="7">
        <f t="shared" si="26"/>
        <v>0.90269237315291495</v>
      </c>
      <c r="L879" s="7">
        <f t="shared" si="27"/>
        <v>9.7307626847085923E-2</v>
      </c>
    </row>
    <row r="880" spans="1:12" x14ac:dyDescent="0.25">
      <c r="A880" s="2">
        <v>2017</v>
      </c>
      <c r="B880" s="2">
        <v>23031</v>
      </c>
      <c r="C880" s="3" t="s">
        <v>41</v>
      </c>
      <c r="D880" s="2">
        <v>61</v>
      </c>
      <c r="E880" s="3" t="s">
        <v>26</v>
      </c>
      <c r="F880" s="2">
        <v>4</v>
      </c>
      <c r="G880" s="3" t="s">
        <v>15</v>
      </c>
      <c r="H880" s="2">
        <v>88.582107512439194</v>
      </c>
      <c r="I880" s="2">
        <v>79.962218790571001</v>
      </c>
      <c r="J880" s="2">
        <v>8.6198887218681097</v>
      </c>
      <c r="K880" s="7">
        <f t="shared" si="26"/>
        <v>0.90269040821073554</v>
      </c>
      <c r="L880" s="7">
        <f t="shared" si="27"/>
        <v>9.7309591789263503E-2</v>
      </c>
    </row>
    <row r="881" spans="1:12" x14ac:dyDescent="0.25">
      <c r="A881" s="2">
        <v>2017</v>
      </c>
      <c r="B881" s="2">
        <v>23031</v>
      </c>
      <c r="C881" s="3" t="s">
        <v>41</v>
      </c>
      <c r="D881" s="2">
        <v>61</v>
      </c>
      <c r="E881" s="3" t="s">
        <v>26</v>
      </c>
      <c r="F881" s="2">
        <v>5</v>
      </c>
      <c r="G881" s="3" t="s">
        <v>16</v>
      </c>
      <c r="H881" s="2">
        <v>28.397808484142502</v>
      </c>
      <c r="I881" s="2">
        <v>25.634437526712599</v>
      </c>
      <c r="J881" s="2">
        <v>2.7633709574299101</v>
      </c>
      <c r="K881" s="7">
        <f t="shared" si="26"/>
        <v>0.90269069674961067</v>
      </c>
      <c r="L881" s="7">
        <f t="shared" si="27"/>
        <v>9.7309303250389625E-2</v>
      </c>
    </row>
  </sheetData>
  <sheetProtection algorithmName="SHA-512" hashValue="rzP9cqqRyIxND43Q39+skKGfqrnk4Qps9xeYP1Yn1ynRU/oiGRxZZHzxtuJtlKSNW/wMEUD9Tun5JZ8PnP+vCw==" saltValue="WPYFeRSvZ0TPZZ+taLsesw==" spinCount="100000" sheet="1" objects="1" scenarios="1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4B085-E7E3-4B36-99E1-FE03688BF5CF}">
  <sheetPr>
    <tabColor theme="1"/>
  </sheetPr>
  <dimension ref="A1:D14"/>
  <sheetViews>
    <sheetView workbookViewId="0">
      <selection activeCell="G7" sqref="G7"/>
    </sheetView>
  </sheetViews>
  <sheetFormatPr defaultColWidth="9.140625" defaultRowHeight="15" x14ac:dyDescent="0.25"/>
  <cols>
    <col min="1" max="1" width="13.140625" style="6" bestFit="1" customWidth="1"/>
    <col min="2" max="2" width="27.85546875" style="6" bestFit="1" customWidth="1"/>
    <col min="3" max="3" width="13.42578125" style="6" bestFit="1" customWidth="1"/>
    <col min="4" max="4" width="18.7109375" style="6" bestFit="1" customWidth="1"/>
    <col min="5" max="16384" width="9.140625" style="6"/>
  </cols>
  <sheetData>
    <row r="1" spans="1:4" x14ac:dyDescent="0.25">
      <c r="A1" s="6" t="s">
        <v>3</v>
      </c>
      <c r="B1" s="6" t="s">
        <v>4</v>
      </c>
      <c r="C1" s="6" t="s">
        <v>50</v>
      </c>
      <c r="D1" s="6" t="s">
        <v>51</v>
      </c>
    </row>
    <row r="2" spans="1:4" x14ac:dyDescent="0.25">
      <c r="A2" s="6">
        <v>11</v>
      </c>
      <c r="B2" s="6" t="s">
        <v>11</v>
      </c>
      <c r="C2" s="6">
        <v>10</v>
      </c>
      <c r="D2" s="6" t="s">
        <v>52</v>
      </c>
    </row>
    <row r="3" spans="1:4" x14ac:dyDescent="0.25">
      <c r="A3" s="6">
        <v>21</v>
      </c>
      <c r="B3" s="6" t="s">
        <v>17</v>
      </c>
      <c r="C3" s="6">
        <v>25</v>
      </c>
      <c r="D3" s="6" t="s">
        <v>53</v>
      </c>
    </row>
    <row r="4" spans="1:4" x14ac:dyDescent="0.25">
      <c r="A4" s="6">
        <v>31</v>
      </c>
      <c r="B4" s="6" t="s">
        <v>18</v>
      </c>
      <c r="C4" s="6">
        <v>25</v>
      </c>
      <c r="D4" s="6" t="s">
        <v>53</v>
      </c>
    </row>
    <row r="5" spans="1:4" x14ac:dyDescent="0.25">
      <c r="A5" s="6">
        <v>32</v>
      </c>
      <c r="B5" s="6" t="s">
        <v>19</v>
      </c>
      <c r="C5" s="6">
        <v>25</v>
      </c>
      <c r="D5" s="6" t="s">
        <v>53</v>
      </c>
    </row>
    <row r="6" spans="1:4" x14ac:dyDescent="0.25">
      <c r="A6" s="6">
        <v>41</v>
      </c>
      <c r="B6" s="6" t="s">
        <v>54</v>
      </c>
      <c r="C6" s="6">
        <v>40</v>
      </c>
      <c r="D6" s="6" t="s">
        <v>55</v>
      </c>
    </row>
    <row r="7" spans="1:4" x14ac:dyDescent="0.25">
      <c r="A7" s="6">
        <v>42</v>
      </c>
      <c r="B7" s="6" t="s">
        <v>20</v>
      </c>
      <c r="C7" s="6">
        <v>40</v>
      </c>
      <c r="D7" s="6" t="s">
        <v>55</v>
      </c>
    </row>
    <row r="8" spans="1:4" x14ac:dyDescent="0.25">
      <c r="A8" s="6">
        <v>43</v>
      </c>
      <c r="B8" s="6" t="s">
        <v>21</v>
      </c>
      <c r="C8" s="6">
        <v>40</v>
      </c>
      <c r="D8" s="6" t="s">
        <v>55</v>
      </c>
    </row>
    <row r="9" spans="1:4" x14ac:dyDescent="0.25">
      <c r="A9" s="6">
        <v>51</v>
      </c>
      <c r="B9" s="6" t="s">
        <v>22</v>
      </c>
      <c r="C9" s="6">
        <v>50</v>
      </c>
      <c r="D9" s="6" t="s">
        <v>56</v>
      </c>
    </row>
    <row r="10" spans="1:4" x14ac:dyDescent="0.25">
      <c r="A10" s="6">
        <v>52</v>
      </c>
      <c r="B10" s="6" t="s">
        <v>23</v>
      </c>
      <c r="C10" s="6">
        <v>50</v>
      </c>
      <c r="D10" s="6" t="s">
        <v>56</v>
      </c>
    </row>
    <row r="11" spans="1:4" x14ac:dyDescent="0.25">
      <c r="A11" s="6">
        <v>53</v>
      </c>
      <c r="B11" s="6" t="s">
        <v>24</v>
      </c>
      <c r="C11" s="6">
        <v>50</v>
      </c>
      <c r="D11" s="6" t="s">
        <v>56</v>
      </c>
    </row>
    <row r="12" spans="1:4" x14ac:dyDescent="0.25">
      <c r="A12" s="6">
        <v>54</v>
      </c>
      <c r="B12" s="6" t="s">
        <v>25</v>
      </c>
      <c r="C12" s="6">
        <v>50</v>
      </c>
      <c r="D12" s="6" t="s">
        <v>56</v>
      </c>
    </row>
    <row r="13" spans="1:4" x14ac:dyDescent="0.25">
      <c r="A13" s="6">
        <v>61</v>
      </c>
      <c r="B13" s="6" t="s">
        <v>26</v>
      </c>
      <c r="C13" s="6">
        <v>60</v>
      </c>
      <c r="D13" s="6" t="s">
        <v>57</v>
      </c>
    </row>
    <row r="14" spans="1:4" x14ac:dyDescent="0.25">
      <c r="A14" s="6">
        <v>62</v>
      </c>
      <c r="B14" s="6" t="s">
        <v>58</v>
      </c>
      <c r="C14" s="6">
        <v>60</v>
      </c>
      <c r="D14" s="6" t="s">
        <v>57</v>
      </c>
    </row>
  </sheetData>
  <sheetProtection algorithmName="SHA-512" hashValue="KJSSqgEooXoHqQzryXiYwwgU3lHxtVxh9t2Qtn18u37bgVxcJU/8j9+sMFyqoe1h/UsjvXqfk2gBhlS7oZmDJw==" saltValue="IsDr0iZiM4KjzngSMha27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D035E-3D7B-473A-BC94-837E80FE71C8}">
  <sheetPr>
    <tabColor theme="1"/>
  </sheetPr>
  <dimension ref="A1:G7"/>
  <sheetViews>
    <sheetView workbookViewId="0">
      <selection activeCell="E7" sqref="E7"/>
    </sheetView>
  </sheetViews>
  <sheetFormatPr defaultColWidth="9.140625" defaultRowHeight="15" x14ac:dyDescent="0.25"/>
  <cols>
    <col min="1" max="1" width="10.7109375" style="5" bestFit="1" customWidth="1"/>
    <col min="2" max="2" width="20.42578125" style="5" bestFit="1" customWidth="1"/>
    <col min="3" max="3" width="28.85546875" style="5" bestFit="1" customWidth="1"/>
    <col min="4" max="4" width="23.5703125" style="5" bestFit="1" customWidth="1"/>
    <col min="5" max="5" width="26.140625" style="5" bestFit="1" customWidth="1"/>
    <col min="6" max="6" width="11.28515625" style="5" bestFit="1" customWidth="1"/>
    <col min="7" max="7" width="24.85546875" style="5" bestFit="1" customWidth="1"/>
    <col min="8" max="16384" width="9.140625" style="5"/>
  </cols>
  <sheetData>
    <row r="1" spans="1:7" x14ac:dyDescent="0.25">
      <c r="A1" s="5" t="s">
        <v>59</v>
      </c>
      <c r="B1" s="5" t="s">
        <v>60</v>
      </c>
      <c r="C1" s="5" t="s">
        <v>61</v>
      </c>
      <c r="D1" s="5" t="s">
        <v>62</v>
      </c>
      <c r="E1" s="5" t="s">
        <v>63</v>
      </c>
      <c r="F1" s="5" t="s">
        <v>64</v>
      </c>
      <c r="G1" s="5" t="s">
        <v>65</v>
      </c>
    </row>
    <row r="2" spans="1:7" x14ac:dyDescent="0.25">
      <c r="A2" s="5">
        <v>1</v>
      </c>
      <c r="B2" s="5">
        <v>10</v>
      </c>
      <c r="C2" s="5" t="s">
        <v>66</v>
      </c>
      <c r="D2" s="5">
        <v>3.8E-3</v>
      </c>
      <c r="E2" s="5" t="s">
        <v>67</v>
      </c>
      <c r="F2" s="5">
        <v>2839</v>
      </c>
      <c r="G2" s="5" t="s">
        <v>68</v>
      </c>
    </row>
    <row r="3" spans="1:7" x14ac:dyDescent="0.25">
      <c r="A3" s="5">
        <v>2</v>
      </c>
      <c r="B3" s="5">
        <v>20</v>
      </c>
      <c r="C3" s="5" t="s">
        <v>69</v>
      </c>
      <c r="D3" s="5">
        <v>2.5999999999999999E-3</v>
      </c>
      <c r="E3" s="5" t="s">
        <v>67</v>
      </c>
      <c r="F3" s="5">
        <v>3167</v>
      </c>
      <c r="G3" s="5" t="s">
        <v>70</v>
      </c>
    </row>
    <row r="4" spans="1:7" x14ac:dyDescent="0.25">
      <c r="A4" s="5">
        <v>3</v>
      </c>
      <c r="B4" s="5">
        <v>30</v>
      </c>
      <c r="C4" s="5" t="s">
        <v>71</v>
      </c>
      <c r="D4" s="5">
        <v>0</v>
      </c>
      <c r="E4" s="5" t="s">
        <v>67</v>
      </c>
      <c r="F4" s="5" t="s">
        <v>67</v>
      </c>
      <c r="G4" s="5" t="s">
        <v>70</v>
      </c>
    </row>
    <row r="5" spans="1:7" x14ac:dyDescent="0.25">
      <c r="A5" s="5">
        <v>4</v>
      </c>
      <c r="B5" s="5">
        <v>40</v>
      </c>
      <c r="C5" s="5" t="s">
        <v>72</v>
      </c>
      <c r="D5" s="5">
        <v>0</v>
      </c>
      <c r="E5" s="5" t="s">
        <v>67</v>
      </c>
      <c r="F5" s="5">
        <v>1923</v>
      </c>
      <c r="G5" s="5" t="s">
        <v>70</v>
      </c>
    </row>
    <row r="6" spans="1:7" x14ac:dyDescent="0.25">
      <c r="A6" s="5">
        <v>5</v>
      </c>
      <c r="B6" s="5">
        <v>50</v>
      </c>
      <c r="C6" s="5" t="s">
        <v>73</v>
      </c>
      <c r="D6" s="5">
        <v>3.8E-3</v>
      </c>
      <c r="E6" s="5" t="s">
        <v>67</v>
      </c>
      <c r="F6" s="5">
        <v>2944</v>
      </c>
      <c r="G6" s="5" t="s">
        <v>68</v>
      </c>
    </row>
    <row r="7" spans="1:7" x14ac:dyDescent="0.25">
      <c r="A7" s="5">
        <v>9</v>
      </c>
      <c r="B7" s="5">
        <v>90</v>
      </c>
      <c r="C7" s="5" t="s">
        <v>74</v>
      </c>
      <c r="D7" s="5">
        <v>0</v>
      </c>
      <c r="E7" s="5" t="s">
        <v>67</v>
      </c>
      <c r="F7" s="5" t="s">
        <v>67</v>
      </c>
      <c r="G7" s="5" t="s">
        <v>70</v>
      </c>
    </row>
  </sheetData>
  <sheetProtection algorithmName="SHA-512" hashValue="n0pZnvmP7hVPSy9TlD9cN0AidjSXu4fBvmh9z88cieCp5CRDO9f3T1XPHueh2xyeQb2Dnzb5BVkh5UkziU81yg==" saltValue="/lWIFbx2F+dOOf9DOb19f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 INFO</vt:lpstr>
      <vt:lpstr>Gasoline by County Road Type</vt:lpstr>
      <vt:lpstr>Gasohol by County</vt:lpstr>
      <vt:lpstr>Gasohol by Source Type</vt:lpstr>
      <vt:lpstr>Gasohol County Source Type</vt:lpstr>
      <vt:lpstr>2_Results_ConvE10_Qry</vt:lpstr>
      <vt:lpstr>SourceUseType</vt:lpstr>
      <vt:lpstr>FuelType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dcterms:created xsi:type="dcterms:W3CDTF">2020-01-09T20:43:45Z</dcterms:created>
  <dcterms:modified xsi:type="dcterms:W3CDTF">2022-02-03T20:17:06Z</dcterms:modified>
</cp:coreProperties>
</file>